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showInkAnnotation="0" defaultThemeVersion="124226"/>
  <mc:AlternateContent xmlns:mc="http://schemas.openxmlformats.org/markup-compatibility/2006">
    <mc:Choice Requires="x15">
      <x15ac:absPath xmlns:x15ac="http://schemas.microsoft.com/office/spreadsheetml/2010/11/ac" url="\\192.168.70.170\pdd\APELURI\PTJ\GS Intr soc- sprijin individual\Pt consultare  23 sep\"/>
    </mc:Choice>
  </mc:AlternateContent>
  <xr:revisionPtr revIDLastSave="0" documentId="8_{8C2DAE6E-0EE0-4C90-B307-D189C98CC77B}" xr6:coauthVersionLast="47" xr6:coauthVersionMax="47" xr10:uidLastSave="{00000000-0000-0000-0000-000000000000}"/>
  <workbookProtection workbookAlgorithmName="SHA-512" workbookHashValue="wYsJT5H3ky/5ajy0ubmLeEzi+uJ7jCbY9dlVA4Kvvi+Jjw5/kl3xj00uIbnrWTUdoSGP0e+Fe/+z/MjwnJ7X8A==" workbookSaltValue="bT09QGa3ghr9kQ0PtGbr+w==" workbookSpinCount="100000" lockStructure="1"/>
  <bookViews>
    <workbookView xWindow="-120" yWindow="-120" windowWidth="29040" windowHeight="15720" tabRatio="814" activeTab="5" xr2:uid="{00000000-000D-0000-FFFF-FFFF00000000}"/>
  </bookViews>
  <sheets>
    <sheet name="1-Bilant" sheetId="1" r:id="rId1"/>
    <sheet name="2-ContPP" sheetId="2" r:id="rId2"/>
    <sheet name="1C-Analiza_fin_extinsa" sheetId="3" r:id="rId3"/>
    <sheet name="1D-Analiza_fin_indicatori" sheetId="5" r:id="rId4"/>
    <sheet name="3-Intreprindere_in_dificultate" sheetId="22" r:id="rId5"/>
    <sheet name="4- Bugetul Proiectului" sheetId="25" r:id="rId6"/>
    <sheet name="6- Sustenabilitatea proiectului" sheetId="28" r:id="rId7"/>
    <sheet name="7- Indicatori" sheetId="27" r:id="rId8"/>
  </sheets>
  <definedNames>
    <definedName name="_xlnm.Print_Area" localSheetId="5">'4- Bugetul Proiectului'!$A$1:$H$77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7" i="25" l="1"/>
  <c r="H47" i="25"/>
  <c r="G46" i="25"/>
  <c r="H46" i="25" s="1"/>
  <c r="D47" i="25"/>
  <c r="D46" i="25"/>
  <c r="G38" i="25"/>
  <c r="D38" i="25"/>
  <c r="H38" i="25" s="1"/>
  <c r="G36" i="25"/>
  <c r="G35" i="25"/>
  <c r="G34" i="25"/>
  <c r="D36" i="25"/>
  <c r="D35" i="25"/>
  <c r="D34" i="25"/>
  <c r="C6" i="27"/>
  <c r="I18" i="3"/>
  <c r="C7" i="27"/>
  <c r="H35" i="25" l="1"/>
  <c r="H34" i="25"/>
  <c r="H36" i="25"/>
  <c r="B60" i="25"/>
  <c r="B56" i="25"/>
  <c r="C56" i="25"/>
  <c r="B50" i="25"/>
  <c r="B26" i="25"/>
  <c r="B12" i="25"/>
  <c r="B26" i="2" l="1"/>
  <c r="B64" i="1"/>
  <c r="G37" i="28"/>
  <c r="G59" i="25"/>
  <c r="D59" i="25"/>
  <c r="G58" i="25"/>
  <c r="D58" i="25"/>
  <c r="G43" i="25"/>
  <c r="D43" i="25"/>
  <c r="G6" i="25"/>
  <c r="C60" i="25"/>
  <c r="E60" i="25"/>
  <c r="F60" i="25"/>
  <c r="B63" i="25"/>
  <c r="E56" i="25"/>
  <c r="F56" i="25"/>
  <c r="D52" i="1"/>
  <c r="D7" i="3"/>
  <c r="D9" i="3"/>
  <c r="C18" i="3"/>
  <c r="D18" i="3"/>
  <c r="E18" i="3"/>
  <c r="F18" i="3"/>
  <c r="G18" i="3"/>
  <c r="H18" i="3"/>
  <c r="B18" i="3"/>
  <c r="C15" i="3"/>
  <c r="D15" i="3"/>
  <c r="E15" i="3"/>
  <c r="F15" i="3"/>
  <c r="G15" i="3"/>
  <c r="H15" i="3"/>
  <c r="I15" i="3"/>
  <c r="B15" i="3"/>
  <c r="C8" i="3"/>
  <c r="D8" i="3"/>
  <c r="E8" i="3"/>
  <c r="F8" i="3"/>
  <c r="G8" i="3"/>
  <c r="H8" i="3"/>
  <c r="I8" i="3"/>
  <c r="B8" i="3"/>
  <c r="D14" i="3"/>
  <c r="E14" i="3"/>
  <c r="C49" i="28"/>
  <c r="H58" i="25" l="1"/>
  <c r="H59" i="25"/>
  <c r="H43" i="25"/>
  <c r="G56" i="25"/>
  <c r="D60" i="25"/>
  <c r="G60" i="25"/>
  <c r="D56" i="25"/>
  <c r="D8" i="28"/>
  <c r="C8" i="28"/>
  <c r="G49" i="28"/>
  <c r="G50" i="28" s="1"/>
  <c r="F49" i="28"/>
  <c r="F50" i="28" s="1"/>
  <c r="E49" i="28"/>
  <c r="E50" i="28" s="1"/>
  <c r="C50" i="28"/>
  <c r="G41" i="28"/>
  <c r="G42" i="28" s="1"/>
  <c r="F41" i="28"/>
  <c r="E41" i="28"/>
  <c r="D41" i="28"/>
  <c r="C41" i="28"/>
  <c r="F37" i="28"/>
  <c r="E37" i="28"/>
  <c r="C37" i="28"/>
  <c r="G29" i="28"/>
  <c r="F29" i="28"/>
  <c r="E29" i="28"/>
  <c r="D29" i="28"/>
  <c r="C29" i="28"/>
  <c r="G20" i="28"/>
  <c r="F20" i="28"/>
  <c r="E20" i="28"/>
  <c r="D20" i="28"/>
  <c r="C20" i="28"/>
  <c r="G17" i="28"/>
  <c r="F17" i="28"/>
  <c r="E17" i="28"/>
  <c r="D17" i="28"/>
  <c r="C17" i="28"/>
  <c r="G8" i="28"/>
  <c r="F8" i="28"/>
  <c r="E8" i="28"/>
  <c r="H56" i="25" l="1"/>
  <c r="H60" i="25"/>
  <c r="E42" i="28"/>
  <c r="F24" i="28"/>
  <c r="F25" i="28" s="1"/>
  <c r="F30" i="28" s="1"/>
  <c r="G24" i="28"/>
  <c r="G25" i="28" s="1"/>
  <c r="G30" i="28" s="1"/>
  <c r="D24" i="28"/>
  <c r="D25" i="28" s="1"/>
  <c r="D30" i="28" s="1"/>
  <c r="C42" i="28"/>
  <c r="C51" i="28" s="1"/>
  <c r="E51" i="28"/>
  <c r="C24" i="28"/>
  <c r="C25" i="28" s="1"/>
  <c r="C30" i="28" s="1"/>
  <c r="C54" i="28" s="1"/>
  <c r="E24" i="28"/>
  <c r="E25" i="28" s="1"/>
  <c r="E30" i="28" s="1"/>
  <c r="D49" i="28"/>
  <c r="D50" i="28" s="1"/>
  <c r="F42" i="28"/>
  <c r="F51" i="28" s="1"/>
  <c r="G51" i="28"/>
  <c r="D37" i="28"/>
  <c r="G54" i="28" l="1"/>
  <c r="E54" i="28"/>
  <c r="F54" i="28"/>
  <c r="D42" i="28"/>
  <c r="D51" i="28" l="1"/>
  <c r="C56" i="28"/>
  <c r="D55" i="28" s="1"/>
  <c r="D54" i="28" l="1"/>
  <c r="D56" i="28" l="1"/>
  <c r="E55" i="28" s="1"/>
  <c r="E56" i="28" l="1"/>
  <c r="F55" i="28" s="1"/>
  <c r="C45" i="3"/>
  <c r="D45" i="3"/>
  <c r="E45" i="3"/>
  <c r="F45" i="3"/>
  <c r="G45" i="3"/>
  <c r="H45" i="3"/>
  <c r="I45" i="3"/>
  <c r="C46" i="3"/>
  <c r="D46" i="3"/>
  <c r="E46" i="3"/>
  <c r="F46" i="3"/>
  <c r="G46" i="3"/>
  <c r="H46" i="3"/>
  <c r="I46" i="3"/>
  <c r="C47" i="3"/>
  <c r="D47" i="3"/>
  <c r="E47" i="3"/>
  <c r="F47" i="3"/>
  <c r="G47" i="3"/>
  <c r="H47" i="3"/>
  <c r="I47" i="3"/>
  <c r="C48" i="3"/>
  <c r="D48" i="3"/>
  <c r="E48" i="3"/>
  <c r="F48" i="3"/>
  <c r="G48" i="3"/>
  <c r="H48" i="3"/>
  <c r="I48" i="3"/>
  <c r="C49" i="3"/>
  <c r="D49" i="3"/>
  <c r="E49" i="3"/>
  <c r="F49" i="3"/>
  <c r="G49" i="3"/>
  <c r="H49" i="3"/>
  <c r="I49" i="3"/>
  <c r="B46" i="3"/>
  <c r="B47" i="3"/>
  <c r="B48" i="3"/>
  <c r="B49" i="3"/>
  <c r="A46" i="3"/>
  <c r="A47" i="3"/>
  <c r="K47" i="3" s="1"/>
  <c r="A48" i="3"/>
  <c r="K48" i="3" s="1"/>
  <c r="A49" i="3"/>
  <c r="K49" i="3" s="1"/>
  <c r="C6" i="2"/>
  <c r="D6" i="2"/>
  <c r="E6" i="2"/>
  <c r="F6" i="2"/>
  <c r="G6" i="2"/>
  <c r="H6" i="2"/>
  <c r="I6" i="2"/>
  <c r="B6" i="2"/>
  <c r="B20" i="2" s="1"/>
  <c r="F56" i="28" l="1"/>
  <c r="G55" i="28" s="1"/>
  <c r="B54" i="2"/>
  <c r="B41" i="3" s="1"/>
  <c r="C54" i="2"/>
  <c r="C41" i="3" s="1"/>
  <c r="D54" i="2"/>
  <c r="D41" i="3" s="1"/>
  <c r="E54" i="2"/>
  <c r="E41" i="3" s="1"/>
  <c r="F54" i="2"/>
  <c r="F41" i="3" s="1"/>
  <c r="G54" i="2"/>
  <c r="G41" i="3" s="1"/>
  <c r="H54" i="2"/>
  <c r="H41" i="3" s="1"/>
  <c r="I54" i="2"/>
  <c r="I41" i="3" s="1"/>
  <c r="B55" i="2"/>
  <c r="C55" i="2"/>
  <c r="D55" i="2"/>
  <c r="E55" i="2"/>
  <c r="F55" i="2"/>
  <c r="G55" i="2"/>
  <c r="H55" i="2"/>
  <c r="I55" i="2"/>
  <c r="B56" i="2"/>
  <c r="C56" i="2"/>
  <c r="D56" i="2"/>
  <c r="E56" i="2"/>
  <c r="F56" i="2"/>
  <c r="G56" i="2"/>
  <c r="H56" i="2"/>
  <c r="I56" i="2"/>
  <c r="F19" i="22"/>
  <c r="F50" i="25"/>
  <c r="D39" i="25"/>
  <c r="G62" i="25"/>
  <c r="D62" i="25"/>
  <c r="G55" i="25"/>
  <c r="D55" i="25"/>
  <c r="G54" i="25"/>
  <c r="D54" i="25"/>
  <c r="G53" i="25"/>
  <c r="D53" i="25"/>
  <c r="G52" i="25"/>
  <c r="D52" i="25"/>
  <c r="E50" i="25"/>
  <c r="C50" i="25"/>
  <c r="G49" i="25"/>
  <c r="D49" i="25"/>
  <c r="G48" i="25"/>
  <c r="D48" i="25"/>
  <c r="G45" i="25"/>
  <c r="D45" i="25"/>
  <c r="G44" i="25"/>
  <c r="D44" i="25"/>
  <c r="G42" i="25"/>
  <c r="D42" i="25"/>
  <c r="G41" i="25"/>
  <c r="D41" i="25"/>
  <c r="G40" i="25"/>
  <c r="D40" i="25"/>
  <c r="G39" i="25"/>
  <c r="G37" i="25"/>
  <c r="D37" i="25"/>
  <c r="G33" i="25"/>
  <c r="D33" i="25"/>
  <c r="G32" i="25"/>
  <c r="D32" i="25"/>
  <c r="G31" i="25"/>
  <c r="D31" i="25"/>
  <c r="G30" i="25"/>
  <c r="D30" i="25"/>
  <c r="G29" i="25"/>
  <c r="D29" i="25"/>
  <c r="G28" i="25"/>
  <c r="D28" i="25"/>
  <c r="F26" i="25"/>
  <c r="E26" i="25"/>
  <c r="C26" i="25"/>
  <c r="G25" i="25"/>
  <c r="D25" i="25"/>
  <c r="G24" i="25"/>
  <c r="D24" i="25"/>
  <c r="G23" i="25"/>
  <c r="D23" i="25"/>
  <c r="G22" i="25"/>
  <c r="D22" i="25"/>
  <c r="G21" i="25"/>
  <c r="D21" i="25"/>
  <c r="G20" i="25"/>
  <c r="D20" i="25"/>
  <c r="G19" i="25"/>
  <c r="D19" i="25"/>
  <c r="G18" i="25"/>
  <c r="D18" i="25"/>
  <c r="G17" i="25"/>
  <c r="D17" i="25"/>
  <c r="G16" i="25"/>
  <c r="D16" i="25"/>
  <c r="G15" i="25"/>
  <c r="D15" i="25"/>
  <c r="G14" i="25"/>
  <c r="D14" i="25"/>
  <c r="F12" i="25"/>
  <c r="E12" i="25"/>
  <c r="C12" i="25"/>
  <c r="G11" i="25"/>
  <c r="D11" i="25"/>
  <c r="G10" i="25"/>
  <c r="D10" i="25"/>
  <c r="G9" i="25"/>
  <c r="D9" i="25"/>
  <c r="F7" i="25"/>
  <c r="E7" i="25"/>
  <c r="C7" i="25"/>
  <c r="B7" i="25"/>
  <c r="B61" i="25" s="1"/>
  <c r="G7" i="25"/>
  <c r="D6" i="25"/>
  <c r="H6" i="25" s="1"/>
  <c r="C20" i="2"/>
  <c r="D25" i="3"/>
  <c r="E20" i="2"/>
  <c r="F20" i="2"/>
  <c r="G20" i="2"/>
  <c r="H20" i="2"/>
  <c r="H27" i="3" s="1"/>
  <c r="I25" i="3"/>
  <c r="F18" i="22"/>
  <c r="C45" i="2"/>
  <c r="D45" i="2"/>
  <c r="D36" i="3" s="1"/>
  <c r="D18" i="5" s="1"/>
  <c r="E45" i="2"/>
  <c r="E36" i="3" s="1"/>
  <c r="E18" i="5" s="1"/>
  <c r="F45" i="2"/>
  <c r="G45" i="2"/>
  <c r="G36" i="3" s="1"/>
  <c r="H45" i="2"/>
  <c r="H36" i="3" s="1"/>
  <c r="I45" i="2"/>
  <c r="I36" i="3" s="1"/>
  <c r="B45" i="2"/>
  <c r="B26" i="1"/>
  <c r="B28" i="1" s="1"/>
  <c r="B4" i="3" s="1"/>
  <c r="F16" i="22"/>
  <c r="F15" i="22"/>
  <c r="C41" i="2"/>
  <c r="C32" i="3" s="1"/>
  <c r="C17" i="5" s="1"/>
  <c r="D41" i="2"/>
  <c r="E41" i="2"/>
  <c r="F41" i="2"/>
  <c r="F32" i="3" s="1"/>
  <c r="F17" i="5" s="1"/>
  <c r="G41" i="2"/>
  <c r="G47" i="2" s="1"/>
  <c r="H41" i="2"/>
  <c r="I41" i="2"/>
  <c r="B41" i="2"/>
  <c r="B33" i="2"/>
  <c r="B30" i="3" s="1"/>
  <c r="B15" i="5" s="1"/>
  <c r="C26" i="2"/>
  <c r="C33" i="2" s="1"/>
  <c r="C30" i="3" s="1"/>
  <c r="D26" i="2"/>
  <c r="D28" i="3" s="1"/>
  <c r="E26" i="2"/>
  <c r="E33" i="2" s="1"/>
  <c r="F26" i="2"/>
  <c r="G26" i="2"/>
  <c r="H26" i="2"/>
  <c r="H33" i="2" s="1"/>
  <c r="I26" i="2"/>
  <c r="I33" i="2" s="1"/>
  <c r="C64" i="1"/>
  <c r="D64" i="1"/>
  <c r="E64" i="1"/>
  <c r="F64" i="1"/>
  <c r="G64" i="1"/>
  <c r="H64" i="1"/>
  <c r="I64" i="1"/>
  <c r="E52" i="1"/>
  <c r="F52" i="1"/>
  <c r="G52" i="1"/>
  <c r="H52" i="1"/>
  <c r="I52" i="1"/>
  <c r="B52" i="1"/>
  <c r="C40" i="1"/>
  <c r="D40" i="1"/>
  <c r="E40" i="1"/>
  <c r="F40" i="1"/>
  <c r="G40" i="1"/>
  <c r="H40" i="1"/>
  <c r="I40" i="1"/>
  <c r="B40" i="1"/>
  <c r="C35" i="1"/>
  <c r="C39" i="1" s="1"/>
  <c r="D35" i="1"/>
  <c r="D6" i="3" s="1"/>
  <c r="D5" i="3" s="1"/>
  <c r="E35" i="1"/>
  <c r="E39" i="1" s="1"/>
  <c r="F35" i="1"/>
  <c r="F39" i="1" s="1"/>
  <c r="G35" i="1"/>
  <c r="G39" i="1" s="1"/>
  <c r="H35" i="1"/>
  <c r="H39" i="1" s="1"/>
  <c r="I35" i="1"/>
  <c r="I39" i="1"/>
  <c r="I53" i="1" s="1"/>
  <c r="B35" i="1"/>
  <c r="B39" i="1" s="1"/>
  <c r="C26" i="1"/>
  <c r="D26" i="1"/>
  <c r="D28" i="1" s="1"/>
  <c r="E26" i="1"/>
  <c r="F26" i="1"/>
  <c r="F28" i="1" s="1"/>
  <c r="F4" i="3" s="1"/>
  <c r="G26" i="1"/>
  <c r="G28" i="1" s="1"/>
  <c r="G4" i="3" s="1"/>
  <c r="H26" i="1"/>
  <c r="H28" i="1" s="1"/>
  <c r="H4" i="3" s="1"/>
  <c r="I26" i="1"/>
  <c r="I28" i="1" s="1"/>
  <c r="I4" i="3" s="1"/>
  <c r="W46" i="3"/>
  <c r="C52" i="1"/>
  <c r="B85" i="1"/>
  <c r="C27" i="5"/>
  <c r="E27" i="5"/>
  <c r="G27" i="5"/>
  <c r="C40" i="3"/>
  <c r="D40" i="3"/>
  <c r="E40" i="3"/>
  <c r="F40" i="3"/>
  <c r="G40" i="3"/>
  <c r="G22" i="5" s="1"/>
  <c r="H40" i="3"/>
  <c r="I40" i="3"/>
  <c r="C39" i="3"/>
  <c r="D39" i="3"/>
  <c r="D21" i="5" s="1"/>
  <c r="E39" i="3"/>
  <c r="E21" i="5" s="1"/>
  <c r="F39" i="3"/>
  <c r="G39" i="3"/>
  <c r="H39" i="3"/>
  <c r="I39" i="3"/>
  <c r="C35" i="3"/>
  <c r="D35" i="3"/>
  <c r="E35" i="3"/>
  <c r="F35" i="3"/>
  <c r="G35" i="3"/>
  <c r="H35" i="3"/>
  <c r="I35" i="3"/>
  <c r="C34" i="3"/>
  <c r="D34" i="3"/>
  <c r="E34" i="3"/>
  <c r="F34" i="3"/>
  <c r="G34" i="3"/>
  <c r="H34" i="3"/>
  <c r="I34" i="3"/>
  <c r="C33" i="3"/>
  <c r="D33" i="3"/>
  <c r="E33" i="3"/>
  <c r="F33" i="3"/>
  <c r="G33" i="3"/>
  <c r="H33" i="3"/>
  <c r="I33" i="3"/>
  <c r="C29" i="3"/>
  <c r="D29" i="3"/>
  <c r="E29" i="3"/>
  <c r="F29" i="3"/>
  <c r="G29" i="3"/>
  <c r="H29" i="3"/>
  <c r="I29" i="3"/>
  <c r="C28" i="3"/>
  <c r="C26" i="3"/>
  <c r="D26" i="3"/>
  <c r="E26" i="3"/>
  <c r="F26" i="3"/>
  <c r="G26" i="3"/>
  <c r="H26" i="3"/>
  <c r="I26" i="3"/>
  <c r="C25" i="3"/>
  <c r="E25" i="3"/>
  <c r="O49" i="3" s="1"/>
  <c r="C19" i="3"/>
  <c r="D19" i="3"/>
  <c r="E19" i="3"/>
  <c r="F19" i="3"/>
  <c r="G19" i="3"/>
  <c r="H19" i="3"/>
  <c r="I19" i="3"/>
  <c r="C17" i="3"/>
  <c r="D17" i="3"/>
  <c r="E17" i="3"/>
  <c r="F17" i="3"/>
  <c r="G17" i="3"/>
  <c r="H17" i="3"/>
  <c r="I17" i="3"/>
  <c r="C14" i="3"/>
  <c r="F14" i="3"/>
  <c r="AA14" i="3" s="1"/>
  <c r="G14" i="3"/>
  <c r="H14" i="3"/>
  <c r="I14" i="3"/>
  <c r="C13" i="3"/>
  <c r="D13" i="3"/>
  <c r="E13" i="3"/>
  <c r="F13" i="3"/>
  <c r="G13" i="3"/>
  <c r="H13" i="3"/>
  <c r="I13" i="3"/>
  <c r="C12" i="3"/>
  <c r="D12" i="3"/>
  <c r="E12" i="3"/>
  <c r="F12" i="3"/>
  <c r="G12" i="3"/>
  <c r="H12" i="3"/>
  <c r="I12" i="3"/>
  <c r="C9" i="3"/>
  <c r="E9" i="3"/>
  <c r="F9" i="3"/>
  <c r="G9" i="3"/>
  <c r="H9" i="3"/>
  <c r="I9" i="3"/>
  <c r="C7" i="3"/>
  <c r="E7" i="3"/>
  <c r="F7" i="3"/>
  <c r="G7" i="3"/>
  <c r="H7" i="3"/>
  <c r="I7" i="3"/>
  <c r="AA18" i="3"/>
  <c r="E67" i="1"/>
  <c r="F67" i="1"/>
  <c r="G67" i="1"/>
  <c r="H67" i="1"/>
  <c r="I67" i="1"/>
  <c r="E70" i="1"/>
  <c r="F70" i="1"/>
  <c r="G70" i="1"/>
  <c r="H70" i="1"/>
  <c r="I70" i="1"/>
  <c r="E73" i="1"/>
  <c r="F73" i="1"/>
  <c r="G73" i="1"/>
  <c r="H73" i="1"/>
  <c r="I73" i="1"/>
  <c r="E78" i="1"/>
  <c r="F78" i="1"/>
  <c r="G78" i="1"/>
  <c r="H78" i="1"/>
  <c r="I78" i="1"/>
  <c r="E85" i="1"/>
  <c r="F85" i="1"/>
  <c r="G85" i="1"/>
  <c r="G99" i="1" s="1"/>
  <c r="G20" i="3" s="1"/>
  <c r="H85" i="1"/>
  <c r="I85" i="1"/>
  <c r="E92" i="1"/>
  <c r="F92" i="1"/>
  <c r="G92" i="1"/>
  <c r="H92" i="1"/>
  <c r="I92" i="1"/>
  <c r="E95" i="1"/>
  <c r="F95" i="1"/>
  <c r="G95" i="1"/>
  <c r="H95" i="1"/>
  <c r="I95" i="1"/>
  <c r="I66" i="1"/>
  <c r="AD8" i="3"/>
  <c r="F6" i="3"/>
  <c r="H6" i="3"/>
  <c r="I6" i="3"/>
  <c r="AA24" i="3"/>
  <c r="F68" i="5"/>
  <c r="F42" i="5"/>
  <c r="F89" i="5"/>
  <c r="F84" i="5"/>
  <c r="F61" i="5"/>
  <c r="F4" i="5"/>
  <c r="F5" i="2"/>
  <c r="AA3" i="3"/>
  <c r="P3" i="3"/>
  <c r="F12" i="5"/>
  <c r="F3" i="3"/>
  <c r="P24" i="3"/>
  <c r="F33" i="5"/>
  <c r="F24" i="3"/>
  <c r="E68" i="5"/>
  <c r="E42" i="5"/>
  <c r="E89" i="5"/>
  <c r="E84" i="5"/>
  <c r="E61" i="5"/>
  <c r="Z24" i="3"/>
  <c r="Z3" i="3"/>
  <c r="O3" i="3"/>
  <c r="E12" i="5"/>
  <c r="O24" i="3"/>
  <c r="E33" i="5"/>
  <c r="E24" i="3"/>
  <c r="E4" i="5"/>
  <c r="E5" i="2"/>
  <c r="E3" i="3"/>
  <c r="I68" i="5"/>
  <c r="I42" i="5"/>
  <c r="I89" i="5"/>
  <c r="I84" i="5"/>
  <c r="I61" i="5"/>
  <c r="AD24" i="3"/>
  <c r="AD3" i="3"/>
  <c r="S3" i="3"/>
  <c r="I12" i="5"/>
  <c r="S24" i="3"/>
  <c r="I33" i="5"/>
  <c r="I24" i="3"/>
  <c r="I3" i="3"/>
  <c r="I4" i="5"/>
  <c r="I5" i="2"/>
  <c r="H89" i="5"/>
  <c r="H84" i="5"/>
  <c r="H61" i="5"/>
  <c r="AC24" i="3"/>
  <c r="H68" i="5"/>
  <c r="H42" i="5"/>
  <c r="H3" i="3"/>
  <c r="R24" i="3"/>
  <c r="H33" i="5"/>
  <c r="H24" i="3"/>
  <c r="H4" i="5"/>
  <c r="H5" i="2"/>
  <c r="AC3" i="3"/>
  <c r="R3" i="3"/>
  <c r="H12" i="5"/>
  <c r="G89" i="5"/>
  <c r="G84" i="5"/>
  <c r="G61" i="5"/>
  <c r="G68" i="5"/>
  <c r="G42" i="5"/>
  <c r="Q24" i="3"/>
  <c r="G33" i="5"/>
  <c r="G24" i="3"/>
  <c r="AB24" i="3"/>
  <c r="G4" i="5"/>
  <c r="AB3" i="3"/>
  <c r="Q3" i="3"/>
  <c r="G12" i="5"/>
  <c r="G5" i="2"/>
  <c r="G3" i="3"/>
  <c r="C85" i="1"/>
  <c r="B13" i="3"/>
  <c r="B14" i="3"/>
  <c r="B73" i="1"/>
  <c r="C78" i="1"/>
  <c r="D78" i="1"/>
  <c r="B78" i="1"/>
  <c r="B99" i="1" s="1"/>
  <c r="B20" i="3" s="1"/>
  <c r="C73" i="1"/>
  <c r="D73" i="1"/>
  <c r="C70" i="1"/>
  <c r="D70" i="1"/>
  <c r="B70" i="1"/>
  <c r="C67" i="1"/>
  <c r="D67" i="1"/>
  <c r="B67" i="1"/>
  <c r="C89" i="5"/>
  <c r="D89" i="5"/>
  <c r="B89" i="5"/>
  <c r="C84" i="5"/>
  <c r="D84" i="5"/>
  <c r="B84" i="5"/>
  <c r="C68" i="5"/>
  <c r="D68" i="5"/>
  <c r="B68" i="5"/>
  <c r="C61" i="5"/>
  <c r="D61" i="5"/>
  <c r="B61" i="5"/>
  <c r="B42" i="5"/>
  <c r="C42" i="5"/>
  <c r="D42" i="5"/>
  <c r="C33" i="5"/>
  <c r="D33" i="5"/>
  <c r="B33" i="5"/>
  <c r="C12" i="5"/>
  <c r="D12" i="5"/>
  <c r="B12" i="5"/>
  <c r="B4" i="5"/>
  <c r="C4" i="5"/>
  <c r="D4" i="5"/>
  <c r="Y24" i="3"/>
  <c r="X24" i="3"/>
  <c r="Y3" i="3"/>
  <c r="X3" i="3"/>
  <c r="M3" i="3"/>
  <c r="M24" i="3"/>
  <c r="N24" i="3"/>
  <c r="L24" i="3"/>
  <c r="C24" i="3"/>
  <c r="D24" i="3"/>
  <c r="B24" i="3"/>
  <c r="N3" i="3"/>
  <c r="L3" i="3"/>
  <c r="B3" i="3"/>
  <c r="D3" i="3"/>
  <c r="C3" i="3"/>
  <c r="C5" i="2"/>
  <c r="D5" i="2"/>
  <c r="B5" i="2"/>
  <c r="D85" i="1"/>
  <c r="F17" i="22" s="1"/>
  <c r="C28" i="1"/>
  <c r="C4" i="3" s="1"/>
  <c r="C6" i="3"/>
  <c r="B9" i="3"/>
  <c r="B29" i="3"/>
  <c r="A21" i="3"/>
  <c r="A22" i="3"/>
  <c r="A25" i="3"/>
  <c r="A26" i="3"/>
  <c r="A27" i="3"/>
  <c r="A30" i="3"/>
  <c r="A31" i="3"/>
  <c r="A32" i="3"/>
  <c r="A33" i="3"/>
  <c r="A34" i="3"/>
  <c r="A35" i="3"/>
  <c r="A36" i="3"/>
  <c r="A37" i="3"/>
  <c r="A38" i="3"/>
  <c r="A39" i="3"/>
  <c r="A40" i="3"/>
  <c r="A41" i="3"/>
  <c r="A42" i="3"/>
  <c r="A43" i="3"/>
  <c r="A44" i="3"/>
  <c r="A45" i="3"/>
  <c r="A50" i="3"/>
  <c r="B45" i="3"/>
  <c r="B35" i="3"/>
  <c r="B39" i="3"/>
  <c r="B21" i="5" s="1"/>
  <c r="B40" i="3"/>
  <c r="B22" i="5" s="1"/>
  <c r="B33" i="3"/>
  <c r="B34" i="3"/>
  <c r="B19" i="3"/>
  <c r="B17" i="3"/>
  <c r="B12" i="3"/>
  <c r="B7" i="3"/>
  <c r="X7" i="3" s="1"/>
  <c r="D27" i="5"/>
  <c r="B26" i="3"/>
  <c r="C95" i="1"/>
  <c r="D95" i="1"/>
  <c r="F11" i="22" s="1"/>
  <c r="B95" i="1"/>
  <c r="C92" i="1"/>
  <c r="D92" i="1"/>
  <c r="F10" i="22" s="1"/>
  <c r="B92" i="1"/>
  <c r="B25" i="3"/>
  <c r="L49" i="3" s="1"/>
  <c r="I21" i="5" l="1"/>
  <c r="S46" i="3"/>
  <c r="I22" i="5"/>
  <c r="I16" i="3"/>
  <c r="AD17" i="3"/>
  <c r="AB9" i="3"/>
  <c r="AA9" i="3"/>
  <c r="X26" i="3"/>
  <c r="G66" i="1"/>
  <c r="AB13" i="3"/>
  <c r="AD12" i="3"/>
  <c r="E99" i="1"/>
  <c r="E20" i="3" s="1"/>
  <c r="E28" i="1"/>
  <c r="E4" i="3" s="1"/>
  <c r="C99" i="1"/>
  <c r="C20" i="3" s="1"/>
  <c r="X20" i="3" s="1"/>
  <c r="H66" i="1"/>
  <c r="C16" i="3"/>
  <c r="G50" i="25"/>
  <c r="G56" i="28"/>
  <c r="E61" i="25"/>
  <c r="C61" i="25"/>
  <c r="F61" i="25"/>
  <c r="H24" i="25"/>
  <c r="H41" i="25"/>
  <c r="H40" i="25"/>
  <c r="H45" i="25"/>
  <c r="AA7" i="3"/>
  <c r="E47" i="2"/>
  <c r="O46" i="3"/>
  <c r="D99" i="1"/>
  <c r="D20" i="3" s="1"/>
  <c r="D39" i="1"/>
  <c r="D53" i="1" s="1"/>
  <c r="D54" i="1" s="1"/>
  <c r="D4" i="3"/>
  <c r="D77" i="5" s="1"/>
  <c r="E16" i="3"/>
  <c r="AA19" i="3"/>
  <c r="AA12" i="3"/>
  <c r="E53" i="1"/>
  <c r="E6" i="3"/>
  <c r="AA6" i="3" s="1"/>
  <c r="B66" i="1"/>
  <c r="B104" i="1" s="1"/>
  <c r="B6" i="3"/>
  <c r="B5" i="3" s="1"/>
  <c r="B64" i="5" s="1"/>
  <c r="F12" i="22"/>
  <c r="C22" i="22" s="1"/>
  <c r="H99" i="1"/>
  <c r="H20" i="3" s="1"/>
  <c r="AC20" i="3" s="1"/>
  <c r="F99" i="1"/>
  <c r="F20" i="3" s="1"/>
  <c r="AB20" i="3" s="1"/>
  <c r="I99" i="1"/>
  <c r="I20" i="3" s="1"/>
  <c r="D66" i="1"/>
  <c r="C66" i="1"/>
  <c r="C104" i="1" s="1"/>
  <c r="E66" i="1"/>
  <c r="E104" i="1" s="1"/>
  <c r="I54" i="1"/>
  <c r="AD15" i="3"/>
  <c r="F66" i="1"/>
  <c r="AA15" i="3" s="1"/>
  <c r="AA17" i="3"/>
  <c r="F16" i="3"/>
  <c r="F53" i="1"/>
  <c r="F54" i="1" s="1"/>
  <c r="C53" i="1"/>
  <c r="AA13" i="3"/>
  <c r="B53" i="1"/>
  <c r="B54" i="1" s="1"/>
  <c r="C103" i="1"/>
  <c r="Z8" i="3"/>
  <c r="Z7" i="3"/>
  <c r="C77" i="5"/>
  <c r="E103" i="1"/>
  <c r="O48" i="3"/>
  <c r="S48" i="3"/>
  <c r="H62" i="25"/>
  <c r="H54" i="25"/>
  <c r="H42" i="25"/>
  <c r="H31" i="25"/>
  <c r="H18" i="25"/>
  <c r="H10" i="25"/>
  <c r="Y15" i="3"/>
  <c r="G53" i="1"/>
  <c r="G54" i="1" s="1"/>
  <c r="G103" i="1"/>
  <c r="G102" i="1"/>
  <c r="G104" i="1"/>
  <c r="F102" i="1"/>
  <c r="F103" i="1"/>
  <c r="H103" i="1"/>
  <c r="H53" i="1"/>
  <c r="H54" i="1" s="1"/>
  <c r="B103" i="1"/>
  <c r="F11" i="3"/>
  <c r="F87" i="5" s="1"/>
  <c r="E11" i="3"/>
  <c r="H102" i="1"/>
  <c r="AB17" i="3"/>
  <c r="N47" i="3"/>
  <c r="N49" i="3"/>
  <c r="N48" i="3"/>
  <c r="L25" i="3"/>
  <c r="L47" i="3"/>
  <c r="C54" i="1"/>
  <c r="C102" i="1"/>
  <c r="I102" i="1"/>
  <c r="M48" i="3"/>
  <c r="M46" i="3"/>
  <c r="H20" i="25"/>
  <c r="H32" i="25"/>
  <c r="S47" i="3"/>
  <c r="M47" i="3"/>
  <c r="G6" i="3"/>
  <c r="AB6" i="3" s="1"/>
  <c r="Z9" i="3"/>
  <c r="AD18" i="3"/>
  <c r="Z19" i="3"/>
  <c r="M49" i="3"/>
  <c r="I103" i="1"/>
  <c r="AC8" i="3"/>
  <c r="X9" i="3"/>
  <c r="AB12" i="3"/>
  <c r="AB14" i="3"/>
  <c r="X17" i="3"/>
  <c r="AB18" i="3"/>
  <c r="H33" i="25"/>
  <c r="H48" i="25"/>
  <c r="S49" i="3"/>
  <c r="O47" i="3"/>
  <c r="X8" i="3"/>
  <c r="H11" i="25"/>
  <c r="H15" i="25"/>
  <c r="L48" i="3"/>
  <c r="H19" i="25"/>
  <c r="N46" i="3"/>
  <c r="H44" i="25"/>
  <c r="D12" i="25"/>
  <c r="H16" i="25"/>
  <c r="H22" i="25"/>
  <c r="H25" i="25"/>
  <c r="H29" i="25"/>
  <c r="H23" i="25"/>
  <c r="H55" i="25"/>
  <c r="H30" i="25"/>
  <c r="H37" i="25"/>
  <c r="H14" i="25"/>
  <c r="H49" i="25"/>
  <c r="H53" i="25"/>
  <c r="AC7" i="3"/>
  <c r="AC12" i="3"/>
  <c r="Y13" i="3"/>
  <c r="AC14" i="3"/>
  <c r="Y17" i="3"/>
  <c r="Y8" i="3"/>
  <c r="AB7" i="3"/>
  <c r="Y9" i="3"/>
  <c r="AD14" i="3"/>
  <c r="I11" i="3"/>
  <c r="B11" i="3"/>
  <c r="B87" i="5" s="1"/>
  <c r="Y6" i="3"/>
  <c r="X15" i="3"/>
  <c r="Y41" i="3"/>
  <c r="AD6" i="3"/>
  <c r="AD7" i="3"/>
  <c r="AC18" i="3"/>
  <c r="Y19" i="3"/>
  <c r="Z17" i="3"/>
  <c r="D64" i="5"/>
  <c r="Z13" i="3"/>
  <c r="E74" i="5"/>
  <c r="I5" i="3"/>
  <c r="X13" i="3"/>
  <c r="X19" i="3"/>
  <c r="B16" i="3"/>
  <c r="B6" i="5" s="1"/>
  <c r="AC4" i="3"/>
  <c r="Z12" i="3"/>
  <c r="Y12" i="3"/>
  <c r="Z18" i="3"/>
  <c r="Y18" i="3"/>
  <c r="D16" i="3"/>
  <c r="AC13" i="3"/>
  <c r="X12" i="3"/>
  <c r="C11" i="3"/>
  <c r="X14" i="3"/>
  <c r="G16" i="3"/>
  <c r="X18" i="3"/>
  <c r="AB19" i="3"/>
  <c r="AB40" i="3"/>
  <c r="Y14" i="3"/>
  <c r="Z14" i="3"/>
  <c r="AD19" i="3"/>
  <c r="AC19" i="3"/>
  <c r="Y7" i="3"/>
  <c r="AC17" i="3"/>
  <c r="AB8" i="3"/>
  <c r="F5" i="3"/>
  <c r="AD9" i="3"/>
  <c r="H5" i="3"/>
  <c r="AC9" i="3"/>
  <c r="H16" i="3"/>
  <c r="AD13" i="3"/>
  <c r="H11" i="3"/>
  <c r="H87" i="5" s="1"/>
  <c r="AA8" i="3"/>
  <c r="C5" i="3"/>
  <c r="C71" i="5" s="1"/>
  <c r="C73" i="5"/>
  <c r="AC46" i="3"/>
  <c r="X45" i="3"/>
  <c r="AB46" i="3"/>
  <c r="AD34" i="3"/>
  <c r="Y29" i="3"/>
  <c r="AB34" i="3"/>
  <c r="Y33" i="3"/>
  <c r="X35" i="3"/>
  <c r="AA40" i="3"/>
  <c r="C79" i="5"/>
  <c r="C65" i="5"/>
  <c r="C82" i="5"/>
  <c r="C70" i="5"/>
  <c r="B28" i="3"/>
  <c r="X28" i="3" s="1"/>
  <c r="X33" i="3"/>
  <c r="E22" i="5"/>
  <c r="Y35" i="3"/>
  <c r="AA34" i="3"/>
  <c r="X40" i="3"/>
  <c r="E57" i="2"/>
  <c r="E42" i="3" s="1"/>
  <c r="AD46" i="3"/>
  <c r="AD29" i="3"/>
  <c r="S45" i="3"/>
  <c r="S36" i="3"/>
  <c r="H28" i="3"/>
  <c r="I20" i="2"/>
  <c r="I27" i="3" s="1"/>
  <c r="AC39" i="3"/>
  <c r="Y40" i="3"/>
  <c r="AC45" i="3"/>
  <c r="M41" i="3"/>
  <c r="C36" i="5" s="1"/>
  <c r="C23" i="5"/>
  <c r="C15" i="5"/>
  <c r="M30" i="3"/>
  <c r="B13" i="5"/>
  <c r="B67" i="5"/>
  <c r="C13" i="5"/>
  <c r="C63" i="5"/>
  <c r="M35" i="3"/>
  <c r="C66" i="5"/>
  <c r="AA29" i="3"/>
  <c r="D33" i="2"/>
  <c r="D30" i="3" s="1"/>
  <c r="D15" i="5" s="1"/>
  <c r="B80" i="5"/>
  <c r="B74" i="5"/>
  <c r="D22" i="5"/>
  <c r="Z39" i="3"/>
  <c r="L40" i="3"/>
  <c r="L39" i="3"/>
  <c r="B81" i="5"/>
  <c r="B72" i="5"/>
  <c r="C74" i="5"/>
  <c r="M29" i="3"/>
  <c r="B58" i="2"/>
  <c r="B43" i="3" s="1"/>
  <c r="B66" i="5"/>
  <c r="C81" i="5"/>
  <c r="H27" i="5"/>
  <c r="M33" i="3"/>
  <c r="M25" i="3"/>
  <c r="H25" i="3"/>
  <c r="R25" i="3" s="1"/>
  <c r="B47" i="2"/>
  <c r="B57" i="2"/>
  <c r="X25" i="3"/>
  <c r="O26" i="3"/>
  <c r="B82" i="5"/>
  <c r="L35" i="3"/>
  <c r="C80" i="5"/>
  <c r="C72" i="5"/>
  <c r="C67" i="5"/>
  <c r="G25" i="3"/>
  <c r="Q29" i="3" s="1"/>
  <c r="M32" i="3"/>
  <c r="AC33" i="3"/>
  <c r="AC35" i="3"/>
  <c r="H21" i="5"/>
  <c r="M40" i="3"/>
  <c r="L46" i="3"/>
  <c r="B32" i="3"/>
  <c r="X32" i="3" s="1"/>
  <c r="G21" i="5"/>
  <c r="AD26" i="3"/>
  <c r="AC40" i="3"/>
  <c r="L33" i="3"/>
  <c r="I28" i="3"/>
  <c r="C22" i="5"/>
  <c r="AD33" i="3"/>
  <c r="Z40" i="3"/>
  <c r="AB29" i="3"/>
  <c r="I58" i="2"/>
  <c r="I43" i="3" s="1"/>
  <c r="I30" i="3"/>
  <c r="H30" i="3"/>
  <c r="H15" i="5" s="1"/>
  <c r="H58" i="2"/>
  <c r="H43" i="3" s="1"/>
  <c r="H25" i="5" s="1"/>
  <c r="B27" i="3"/>
  <c r="B35" i="2"/>
  <c r="B36" i="2"/>
  <c r="B34" i="2"/>
  <c r="B31" i="3" s="1"/>
  <c r="C57" i="2"/>
  <c r="C42" i="3" s="1"/>
  <c r="C24" i="5" s="1"/>
  <c r="C34" i="2"/>
  <c r="C31" i="3" s="1"/>
  <c r="O40" i="3"/>
  <c r="O29" i="3"/>
  <c r="E66" i="5"/>
  <c r="O45" i="3"/>
  <c r="O39" i="3"/>
  <c r="M34" i="3"/>
  <c r="D20" i="2"/>
  <c r="D27" i="3" s="1"/>
  <c r="D23" i="5"/>
  <c r="E67" i="5"/>
  <c r="AC26" i="3"/>
  <c r="O41" i="3"/>
  <c r="E36" i="5" s="1"/>
  <c r="E13" i="5"/>
  <c r="AD35" i="3"/>
  <c r="O33" i="3"/>
  <c r="O35" i="3"/>
  <c r="L26" i="3"/>
  <c r="F22" i="5"/>
  <c r="O34" i="3"/>
  <c r="O25" i="3"/>
  <c r="M26" i="3"/>
  <c r="B46" i="2"/>
  <c r="B37" i="3" s="1"/>
  <c r="B19" i="5" s="1"/>
  <c r="Z34" i="3"/>
  <c r="E73" i="5"/>
  <c r="Z29" i="3"/>
  <c r="F47" i="2"/>
  <c r="X29" i="3"/>
  <c r="F25" i="3"/>
  <c r="X39" i="3"/>
  <c r="Z36" i="3"/>
  <c r="G57" i="2"/>
  <c r="G42" i="3" s="1"/>
  <c r="G24" i="5" s="1"/>
  <c r="D73" i="5"/>
  <c r="D80" i="5"/>
  <c r="D74" i="5"/>
  <c r="N29" i="3"/>
  <c r="N25" i="3"/>
  <c r="N36" i="3"/>
  <c r="Z25" i="3"/>
  <c r="N34" i="3"/>
  <c r="Y25" i="3"/>
  <c r="D65" i="5"/>
  <c r="D13" i="5"/>
  <c r="D72" i="5"/>
  <c r="D82" i="5"/>
  <c r="D67" i="5"/>
  <c r="N26" i="3"/>
  <c r="D79" i="5"/>
  <c r="D66" i="5"/>
  <c r="N40" i="3"/>
  <c r="D81" i="5"/>
  <c r="S33" i="3"/>
  <c r="I13" i="5"/>
  <c r="I72" i="5"/>
  <c r="S29" i="3"/>
  <c r="I67" i="5"/>
  <c r="S35" i="3"/>
  <c r="I73" i="5"/>
  <c r="S26" i="3"/>
  <c r="S34" i="3"/>
  <c r="I74" i="5"/>
  <c r="S40" i="3"/>
  <c r="I66" i="5"/>
  <c r="I65" i="5"/>
  <c r="I63" i="5"/>
  <c r="S25" i="3"/>
  <c r="G18" i="5"/>
  <c r="C21" i="5"/>
  <c r="Z41" i="3"/>
  <c r="I27" i="5"/>
  <c r="AD45" i="3"/>
  <c r="Y34" i="3"/>
  <c r="AC29" i="3"/>
  <c r="F48" i="2"/>
  <c r="Z46" i="3"/>
  <c r="M39" i="3"/>
  <c r="AA46" i="3"/>
  <c r="G46" i="2"/>
  <c r="G37" i="3" s="1"/>
  <c r="B73" i="5"/>
  <c r="B36" i="3"/>
  <c r="N41" i="3"/>
  <c r="D36" i="5" s="1"/>
  <c r="M28" i="3"/>
  <c r="F36" i="3"/>
  <c r="AA36" i="3" s="1"/>
  <c r="K46" i="3"/>
  <c r="F46" i="2"/>
  <c r="F37" i="3" s="1"/>
  <c r="L29" i="3"/>
  <c r="S39" i="3"/>
  <c r="M45" i="3"/>
  <c r="G48" i="2"/>
  <c r="L30" i="3"/>
  <c r="B27" i="5"/>
  <c r="I18" i="5"/>
  <c r="AD39" i="3"/>
  <c r="H36" i="2"/>
  <c r="B48" i="2"/>
  <c r="X34" i="3"/>
  <c r="L45" i="3"/>
  <c r="E23" i="5"/>
  <c r="E28" i="3"/>
  <c r="O28" i="3" s="1"/>
  <c r="G32" i="3"/>
  <c r="B23" i="5"/>
  <c r="X41" i="3"/>
  <c r="L41" i="3"/>
  <c r="B36" i="5" s="1"/>
  <c r="F33" i="2"/>
  <c r="F34" i="2" s="1"/>
  <c r="F28" i="3"/>
  <c r="L34" i="3"/>
  <c r="G33" i="2"/>
  <c r="G34" i="2" s="1"/>
  <c r="E11" i="27" s="1"/>
  <c r="G28" i="3"/>
  <c r="I48" i="2"/>
  <c r="I47" i="2"/>
  <c r="I32" i="3"/>
  <c r="I46" i="2"/>
  <c r="E27" i="3"/>
  <c r="E36" i="2"/>
  <c r="E35" i="2"/>
  <c r="E34" i="2"/>
  <c r="X30" i="3"/>
  <c r="H48" i="2"/>
  <c r="H46" i="2"/>
  <c r="H37" i="3" s="1"/>
  <c r="H32" i="3"/>
  <c r="H47" i="2"/>
  <c r="AD41" i="3"/>
  <c r="I23" i="5"/>
  <c r="S41" i="3"/>
  <c r="I36" i="5" s="1"/>
  <c r="AC41" i="3"/>
  <c r="H23" i="5"/>
  <c r="AA33" i="3"/>
  <c r="AB33" i="3"/>
  <c r="AA35" i="3"/>
  <c r="AB35" i="3"/>
  <c r="AD36" i="3"/>
  <c r="H18" i="5"/>
  <c r="AC36" i="3"/>
  <c r="E58" i="2"/>
  <c r="E43" i="3" s="1"/>
  <c r="E30" i="3"/>
  <c r="G23" i="5"/>
  <c r="AB41" i="3"/>
  <c r="Q41" i="3"/>
  <c r="G36" i="5" s="1"/>
  <c r="AA26" i="3"/>
  <c r="AB26" i="3"/>
  <c r="H14" i="5"/>
  <c r="Z33" i="3"/>
  <c r="N33" i="3"/>
  <c r="AC34" i="3"/>
  <c r="Z35" i="3"/>
  <c r="N35" i="3"/>
  <c r="Y46" i="3"/>
  <c r="X46" i="3"/>
  <c r="O36" i="3"/>
  <c r="H34" i="2"/>
  <c r="F11" i="27" s="1"/>
  <c r="H35" i="2"/>
  <c r="H57" i="2"/>
  <c r="C36" i="2"/>
  <c r="C35" i="2"/>
  <c r="C27" i="3"/>
  <c r="AA41" i="3"/>
  <c r="R45" i="3"/>
  <c r="Z26" i="3"/>
  <c r="Y26" i="3"/>
  <c r="N28" i="3"/>
  <c r="Y28" i="3"/>
  <c r="AA39" i="3"/>
  <c r="AB39" i="3"/>
  <c r="F21" i="5"/>
  <c r="AB45" i="3"/>
  <c r="AA45" i="3"/>
  <c r="F27" i="5"/>
  <c r="E48" i="2"/>
  <c r="E32" i="3"/>
  <c r="E46" i="2"/>
  <c r="E37" i="3" s="1"/>
  <c r="C47" i="2"/>
  <c r="C58" i="2"/>
  <c r="C48" i="2"/>
  <c r="C36" i="3"/>
  <c r="G27" i="3"/>
  <c r="F23" i="5"/>
  <c r="D32" i="3"/>
  <c r="D48" i="2"/>
  <c r="D46" i="2"/>
  <c r="D37" i="3" s="1"/>
  <c r="D47" i="2"/>
  <c r="Y39" i="3"/>
  <c r="N39" i="3"/>
  <c r="AD40" i="3"/>
  <c r="H22" i="5"/>
  <c r="Y45" i="3"/>
  <c r="N45" i="3"/>
  <c r="Z45" i="3"/>
  <c r="C46" i="2"/>
  <c r="F57" i="2"/>
  <c r="F27" i="3"/>
  <c r="H21" i="25"/>
  <c r="G12" i="25"/>
  <c r="H9" i="25"/>
  <c r="H39" i="25"/>
  <c r="H28" i="25"/>
  <c r="H52" i="25"/>
  <c r="H7" i="25"/>
  <c r="D26" i="25"/>
  <c r="D7" i="25"/>
  <c r="H17" i="25"/>
  <c r="G26" i="25"/>
  <c r="R41" i="3" l="1"/>
  <c r="H36" i="5" s="1"/>
  <c r="S27" i="3"/>
  <c r="S30" i="3"/>
  <c r="I87" i="5"/>
  <c r="I25" i="5"/>
  <c r="Q40" i="3"/>
  <c r="Q36" i="3"/>
  <c r="Y20" i="3"/>
  <c r="Q35" i="3"/>
  <c r="E94" i="5"/>
  <c r="Q45" i="3"/>
  <c r="Q26" i="3"/>
  <c r="G73" i="5"/>
  <c r="G65" i="5"/>
  <c r="Q33" i="3"/>
  <c r="G13" i="5"/>
  <c r="G63" i="5"/>
  <c r="D11" i="27"/>
  <c r="G67" i="5"/>
  <c r="E70" i="5"/>
  <c r="E63" i="5"/>
  <c r="B65" i="5"/>
  <c r="E54" i="1"/>
  <c r="D50" i="25"/>
  <c r="D61" i="25" s="1"/>
  <c r="G61" i="25"/>
  <c r="B70" i="25" s="1"/>
  <c r="Z20" i="3"/>
  <c r="B102" i="1"/>
  <c r="E102" i="1"/>
  <c r="E92" i="5"/>
  <c r="D102" i="1"/>
  <c r="B79" i="5"/>
  <c r="X6" i="3"/>
  <c r="F20" i="22"/>
  <c r="D104" i="1"/>
  <c r="D103" i="1"/>
  <c r="D57" i="2"/>
  <c r="D42" i="3" s="1"/>
  <c r="E6" i="5"/>
  <c r="AA16" i="3"/>
  <c r="E5" i="3"/>
  <c r="E71" i="5" s="1"/>
  <c r="E65" i="5"/>
  <c r="Z6" i="3"/>
  <c r="E72" i="5"/>
  <c r="F94" i="5"/>
  <c r="AA20" i="3"/>
  <c r="I22" i="3"/>
  <c r="H104" i="1"/>
  <c r="I104" i="1"/>
  <c r="I94" i="5"/>
  <c r="I92" i="5"/>
  <c r="AD20" i="3"/>
  <c r="AB15" i="3"/>
  <c r="F104" i="1"/>
  <c r="AA11" i="3"/>
  <c r="F22" i="3"/>
  <c r="D11" i="3"/>
  <c r="D87" i="5" s="1"/>
  <c r="Z15" i="3"/>
  <c r="B86" i="5"/>
  <c r="F92" i="5"/>
  <c r="F6" i="5"/>
  <c r="B7" i="5"/>
  <c r="B10" i="5" s="1"/>
  <c r="B78" i="5"/>
  <c r="B85" i="5"/>
  <c r="C78" i="5"/>
  <c r="B21" i="3"/>
  <c r="L19" i="3" s="1"/>
  <c r="B71" i="5"/>
  <c r="C6" i="5"/>
  <c r="AD4" i="3"/>
  <c r="AB4" i="3"/>
  <c r="I6" i="5"/>
  <c r="I70" i="5"/>
  <c r="Z4" i="3"/>
  <c r="AA4" i="3"/>
  <c r="D70" i="5"/>
  <c r="Y4" i="3"/>
  <c r="D63" i="5"/>
  <c r="B70" i="5"/>
  <c r="B77" i="5"/>
  <c r="X4" i="3"/>
  <c r="B10" i="3"/>
  <c r="B48" i="5" s="1"/>
  <c r="B63" i="5"/>
  <c r="AD28" i="3"/>
  <c r="L31" i="3"/>
  <c r="B34" i="5" s="1"/>
  <c r="H12" i="25"/>
  <c r="G66" i="5"/>
  <c r="Q49" i="3"/>
  <c r="Q47" i="3"/>
  <c r="Q48" i="3"/>
  <c r="Q46" i="3"/>
  <c r="R26" i="3"/>
  <c r="R46" i="3"/>
  <c r="R48" i="3"/>
  <c r="R49" i="3"/>
  <c r="R47" i="3"/>
  <c r="E87" i="5"/>
  <c r="E22" i="3"/>
  <c r="P35" i="3"/>
  <c r="P46" i="3"/>
  <c r="P48" i="3"/>
  <c r="P49" i="3"/>
  <c r="P47" i="3"/>
  <c r="G11" i="3"/>
  <c r="N30" i="3"/>
  <c r="D34" i="2"/>
  <c r="C11" i="27" s="1"/>
  <c r="D36" i="2"/>
  <c r="AC15" i="3"/>
  <c r="C21" i="3"/>
  <c r="M18" i="3" s="1"/>
  <c r="G5" i="3"/>
  <c r="AB5" i="3" s="1"/>
  <c r="D71" i="5"/>
  <c r="AC6" i="3"/>
  <c r="I64" i="5"/>
  <c r="Y5" i="3"/>
  <c r="I71" i="5"/>
  <c r="B22" i="3"/>
  <c r="Y30" i="3"/>
  <c r="H74" i="5"/>
  <c r="R28" i="3"/>
  <c r="R27" i="3"/>
  <c r="C64" i="5"/>
  <c r="R33" i="3"/>
  <c r="Z28" i="3"/>
  <c r="R39" i="3"/>
  <c r="AD25" i="3"/>
  <c r="C92" i="5"/>
  <c r="D21" i="3"/>
  <c r="N9" i="3" s="1"/>
  <c r="H13" i="5"/>
  <c r="H66" i="5"/>
  <c r="AC25" i="3"/>
  <c r="R40" i="3"/>
  <c r="H67" i="5"/>
  <c r="H73" i="5"/>
  <c r="D10" i="3"/>
  <c r="D48" i="5" s="1"/>
  <c r="D57" i="5" s="1"/>
  <c r="R35" i="3"/>
  <c r="D78" i="5"/>
  <c r="I21" i="3"/>
  <c r="I7" i="5"/>
  <c r="I85" i="5"/>
  <c r="G10" i="27" s="1"/>
  <c r="I86" i="5"/>
  <c r="I10" i="3"/>
  <c r="C86" i="5"/>
  <c r="C85" i="5"/>
  <c r="X5" i="3"/>
  <c r="C7" i="5"/>
  <c r="AD11" i="3"/>
  <c r="H22" i="3"/>
  <c r="G92" i="5"/>
  <c r="B92" i="5"/>
  <c r="B94" i="5"/>
  <c r="C87" i="5"/>
  <c r="C22" i="3"/>
  <c r="X11" i="3"/>
  <c r="AC16" i="3"/>
  <c r="H6" i="5"/>
  <c r="H92" i="5"/>
  <c r="AD16" i="3"/>
  <c r="H94" i="5"/>
  <c r="C94" i="5"/>
  <c r="X16" i="3"/>
  <c r="AB16" i="3"/>
  <c r="G94" i="5"/>
  <c r="G6" i="5"/>
  <c r="H86" i="5"/>
  <c r="H7" i="5"/>
  <c r="AD5" i="3"/>
  <c r="H10" i="3"/>
  <c r="H48" i="5" s="1"/>
  <c r="H21" i="3"/>
  <c r="H97" i="5" s="1"/>
  <c r="H85" i="5"/>
  <c r="F10" i="27" s="1"/>
  <c r="F21" i="3"/>
  <c r="F62" i="5" s="1"/>
  <c r="F85" i="5"/>
  <c r="D10" i="27" s="1"/>
  <c r="F7" i="5"/>
  <c r="F10" i="3"/>
  <c r="F48" i="5" s="1"/>
  <c r="F86" i="5"/>
  <c r="C10" i="3"/>
  <c r="Z16" i="3"/>
  <c r="D94" i="5"/>
  <c r="D6" i="5"/>
  <c r="Y16" i="3"/>
  <c r="D92" i="5"/>
  <c r="P26" i="3"/>
  <c r="F63" i="5"/>
  <c r="AA25" i="3"/>
  <c r="F36" i="2"/>
  <c r="L28" i="3"/>
  <c r="Q42" i="3"/>
  <c r="H70" i="5"/>
  <c r="H65" i="5"/>
  <c r="R29" i="3"/>
  <c r="R36" i="3"/>
  <c r="H71" i="5"/>
  <c r="H72" i="5"/>
  <c r="M42" i="3"/>
  <c r="R34" i="3"/>
  <c r="D35" i="2"/>
  <c r="D58" i="2"/>
  <c r="D43" i="3" s="1"/>
  <c r="D25" i="5" s="1"/>
  <c r="F35" i="2"/>
  <c r="F70" i="5"/>
  <c r="S28" i="3"/>
  <c r="F65" i="5"/>
  <c r="B16" i="5"/>
  <c r="X31" i="3"/>
  <c r="I34" i="2"/>
  <c r="I35" i="2"/>
  <c r="I36" i="2"/>
  <c r="AD27" i="3"/>
  <c r="I57" i="2"/>
  <c r="I42" i="3" s="1"/>
  <c r="I14" i="5"/>
  <c r="Q39" i="3"/>
  <c r="H64" i="5"/>
  <c r="H63" i="5"/>
  <c r="B49" i="2"/>
  <c r="B38" i="3" s="1"/>
  <c r="L38" i="3" s="1"/>
  <c r="S43" i="3"/>
  <c r="G74" i="5"/>
  <c r="Q34" i="3"/>
  <c r="Q25" i="3"/>
  <c r="G72" i="5"/>
  <c r="G70" i="5"/>
  <c r="B50" i="2"/>
  <c r="P39" i="3"/>
  <c r="F66" i="5"/>
  <c r="F72" i="5"/>
  <c r="C61" i="2"/>
  <c r="P32" i="3"/>
  <c r="R30" i="3"/>
  <c r="AB25" i="3"/>
  <c r="B51" i="2"/>
  <c r="B17" i="5"/>
  <c r="L32" i="3"/>
  <c r="P33" i="3"/>
  <c r="F73" i="5"/>
  <c r="L37" i="3"/>
  <c r="B35" i="5" s="1"/>
  <c r="P41" i="3"/>
  <c r="F36" i="5" s="1"/>
  <c r="F74" i="5"/>
  <c r="F64" i="5"/>
  <c r="P45" i="3"/>
  <c r="R43" i="3"/>
  <c r="P40" i="3"/>
  <c r="B14" i="5"/>
  <c r="L27" i="3"/>
  <c r="C16" i="5"/>
  <c r="M31" i="3"/>
  <c r="C34" i="5" s="1"/>
  <c r="I15" i="5"/>
  <c r="AD30" i="3"/>
  <c r="F67" i="5"/>
  <c r="P34" i="3"/>
  <c r="P29" i="3"/>
  <c r="F13" i="5"/>
  <c r="F71" i="5"/>
  <c r="P25" i="3"/>
  <c r="AD43" i="3"/>
  <c r="B42" i="3"/>
  <c r="B61" i="2"/>
  <c r="B60" i="2"/>
  <c r="P36" i="3"/>
  <c r="F18" i="5"/>
  <c r="L36" i="3"/>
  <c r="B18" i="5"/>
  <c r="Q37" i="3"/>
  <c r="G35" i="5" s="1"/>
  <c r="AB37" i="3"/>
  <c r="G19" i="5"/>
  <c r="Q32" i="3"/>
  <c r="G17" i="5"/>
  <c r="AB32" i="3"/>
  <c r="B25" i="5"/>
  <c r="L43" i="3"/>
  <c r="B59" i="2"/>
  <c r="B67" i="2" s="1"/>
  <c r="P37" i="3"/>
  <c r="F35" i="5" s="1"/>
  <c r="F19" i="5"/>
  <c r="AB36" i="3"/>
  <c r="G49" i="2"/>
  <c r="G38" i="3" s="1"/>
  <c r="G31" i="3"/>
  <c r="G51" i="2"/>
  <c r="G50" i="2"/>
  <c r="C50" i="2"/>
  <c r="C37" i="3"/>
  <c r="Y37" i="3" s="1"/>
  <c r="M36" i="3"/>
  <c r="Y36" i="3"/>
  <c r="C18" i="5"/>
  <c r="X36" i="3"/>
  <c r="H17" i="5"/>
  <c r="AC32" i="3"/>
  <c r="R32" i="3"/>
  <c r="O27" i="3"/>
  <c r="E14" i="5"/>
  <c r="Z27" i="3"/>
  <c r="F58" i="2"/>
  <c r="F43" i="3" s="1"/>
  <c r="F30" i="3"/>
  <c r="O37" i="3"/>
  <c r="E35" i="5" s="1"/>
  <c r="E19" i="5"/>
  <c r="Z37" i="3"/>
  <c r="AA37" i="3"/>
  <c r="H19" i="5"/>
  <c r="AC37" i="3"/>
  <c r="R37" i="3"/>
  <c r="H35" i="5" s="1"/>
  <c r="Y27" i="3"/>
  <c r="N27" i="3"/>
  <c r="D14" i="5"/>
  <c r="I37" i="3"/>
  <c r="Q28" i="3"/>
  <c r="AC28" i="3"/>
  <c r="AB28" i="3"/>
  <c r="AB27" i="3"/>
  <c r="G14" i="5"/>
  <c r="Q27" i="3"/>
  <c r="C43" i="3"/>
  <c r="C60" i="2"/>
  <c r="AA32" i="3"/>
  <c r="O32" i="3"/>
  <c r="Z32" i="3"/>
  <c r="E17" i="5"/>
  <c r="C59" i="2"/>
  <c r="C67" i="2" s="1"/>
  <c r="C68" i="2" s="1"/>
  <c r="H59" i="2"/>
  <c r="H67" i="2" s="1"/>
  <c r="H68" i="2" s="1"/>
  <c r="H61" i="2"/>
  <c r="H42" i="3"/>
  <c r="H60" i="2"/>
  <c r="E60" i="2"/>
  <c r="AD32" i="3"/>
  <c r="S32" i="3"/>
  <c r="I17" i="5"/>
  <c r="E61" i="2"/>
  <c r="G58" i="2"/>
  <c r="G30" i="3"/>
  <c r="G36" i="2"/>
  <c r="G35" i="2"/>
  <c r="F51" i="2"/>
  <c r="F50" i="2"/>
  <c r="F49" i="2"/>
  <c r="F38" i="3" s="1"/>
  <c r="F31" i="3"/>
  <c r="D19" i="5"/>
  <c r="N37" i="3"/>
  <c r="D35" i="5" s="1"/>
  <c r="C51" i="2"/>
  <c r="AC27" i="3"/>
  <c r="E59" i="2"/>
  <c r="E67" i="2" s="1"/>
  <c r="E68" i="2" s="1"/>
  <c r="M27" i="3"/>
  <c r="X27" i="3"/>
  <c r="C14" i="5"/>
  <c r="P27" i="3"/>
  <c r="F14" i="5"/>
  <c r="AA27" i="3"/>
  <c r="C49" i="2"/>
  <c r="C38" i="3" s="1"/>
  <c r="H51" i="2"/>
  <c r="H50" i="2"/>
  <c r="H31" i="3"/>
  <c r="H49" i="2"/>
  <c r="H38" i="3" s="1"/>
  <c r="Z30" i="3"/>
  <c r="O30" i="3"/>
  <c r="E15" i="5"/>
  <c r="O42" i="3"/>
  <c r="E24" i="5"/>
  <c r="P28" i="3"/>
  <c r="AA28" i="3"/>
  <c r="F42" i="3"/>
  <c r="Y32" i="3"/>
  <c r="N32" i="3"/>
  <c r="D17" i="5"/>
  <c r="E25" i="5"/>
  <c r="O43" i="3"/>
  <c r="E51" i="2"/>
  <c r="E49" i="2"/>
  <c r="E38" i="3" s="1"/>
  <c r="E50" i="2"/>
  <c r="E31" i="3"/>
  <c r="H26" i="25"/>
  <c r="AC5" i="3" l="1"/>
  <c r="G71" i="5"/>
  <c r="G11" i="27"/>
  <c r="B66" i="25"/>
  <c r="H50" i="25"/>
  <c r="H61" i="25" s="1"/>
  <c r="B65" i="25" s="1"/>
  <c r="E64" i="5"/>
  <c r="E85" i="5"/>
  <c r="C10" i="27" s="1"/>
  <c r="D51" i="2"/>
  <c r="D50" i="2"/>
  <c r="D31" i="3"/>
  <c r="N31" i="3" s="1"/>
  <c r="D34" i="5" s="1"/>
  <c r="D49" i="2"/>
  <c r="D38" i="3" s="1"/>
  <c r="Z38" i="3" s="1"/>
  <c r="E10" i="3"/>
  <c r="E48" i="5" s="1"/>
  <c r="E21" i="3"/>
  <c r="O5" i="3" s="1"/>
  <c r="E7" i="5"/>
  <c r="E10" i="5" s="1"/>
  <c r="AA5" i="3"/>
  <c r="E86" i="5"/>
  <c r="Z5" i="3"/>
  <c r="B8" i="5"/>
  <c r="L18" i="3"/>
  <c r="L4" i="3"/>
  <c r="L10" i="3"/>
  <c r="B93" i="5"/>
  <c r="B90" i="5"/>
  <c r="B91" i="5"/>
  <c r="N19" i="3"/>
  <c r="M9" i="3"/>
  <c r="L12" i="3"/>
  <c r="D22" i="3"/>
  <c r="N22" i="3" s="1"/>
  <c r="S22" i="3"/>
  <c r="D85" i="5"/>
  <c r="Z11" i="3"/>
  <c r="D86" i="5"/>
  <c r="D7" i="5"/>
  <c r="D10" i="5" s="1"/>
  <c r="N11" i="3"/>
  <c r="AA22" i="3"/>
  <c r="Y11" i="3"/>
  <c r="C97" i="5"/>
  <c r="B53" i="5"/>
  <c r="L21" i="3"/>
  <c r="L14" i="3"/>
  <c r="B95" i="5"/>
  <c r="B69" i="5"/>
  <c r="B58" i="5"/>
  <c r="B62" i="5"/>
  <c r="L22" i="3"/>
  <c r="B96" i="5"/>
  <c r="L5" i="3"/>
  <c r="B97" i="5"/>
  <c r="L8" i="3"/>
  <c r="B5" i="5"/>
  <c r="M7" i="3"/>
  <c r="X21" i="3"/>
  <c r="M21" i="3"/>
  <c r="C58" i="5"/>
  <c r="C96" i="5"/>
  <c r="M16" i="3"/>
  <c r="M8" i="3"/>
  <c r="M4" i="3"/>
  <c r="M5" i="3"/>
  <c r="L16" i="3"/>
  <c r="L9" i="3"/>
  <c r="L15" i="3"/>
  <c r="L17" i="3"/>
  <c r="L7" i="3"/>
  <c r="L13" i="3"/>
  <c r="L6" i="3"/>
  <c r="L20" i="3"/>
  <c r="B76" i="5"/>
  <c r="L11" i="3"/>
  <c r="D52" i="5"/>
  <c r="D5" i="5"/>
  <c r="D62" i="5"/>
  <c r="N4" i="3"/>
  <c r="N5" i="3"/>
  <c r="N15" i="3"/>
  <c r="D95" i="5"/>
  <c r="N20" i="3"/>
  <c r="N21" i="3"/>
  <c r="D58" i="5"/>
  <c r="N13" i="3"/>
  <c r="N8" i="3"/>
  <c r="D90" i="5"/>
  <c r="D76" i="5"/>
  <c r="D53" i="5"/>
  <c r="D93" i="5"/>
  <c r="N12" i="3"/>
  <c r="D69" i="5"/>
  <c r="Y21" i="3"/>
  <c r="N6" i="3"/>
  <c r="N16" i="3"/>
  <c r="N17" i="3"/>
  <c r="M12" i="3"/>
  <c r="C62" i="5"/>
  <c r="C53" i="5"/>
  <c r="C10" i="5"/>
  <c r="X10" i="3"/>
  <c r="D91" i="5"/>
  <c r="N7" i="3"/>
  <c r="D96" i="5"/>
  <c r="N10" i="3"/>
  <c r="C76" i="5"/>
  <c r="C5" i="5"/>
  <c r="M19" i="3"/>
  <c r="C93" i="5"/>
  <c r="C95" i="5"/>
  <c r="M17" i="3"/>
  <c r="M15" i="3"/>
  <c r="M14" i="3"/>
  <c r="H10" i="5"/>
  <c r="M20" i="3"/>
  <c r="M6" i="3"/>
  <c r="M13" i="3"/>
  <c r="M11" i="3"/>
  <c r="C69" i="5"/>
  <c r="D60" i="2"/>
  <c r="D59" i="2"/>
  <c r="D67" i="2" s="1"/>
  <c r="D68" i="2" s="1"/>
  <c r="D61" i="2"/>
  <c r="I31" i="3"/>
  <c r="AB11" i="3"/>
  <c r="G86" i="5"/>
  <c r="G10" i="3"/>
  <c r="AB10" i="3" s="1"/>
  <c r="G21" i="3"/>
  <c r="AC21" i="3" s="1"/>
  <c r="G7" i="5"/>
  <c r="G8" i="5" s="1"/>
  <c r="G64" i="5"/>
  <c r="G85" i="5"/>
  <c r="E10" i="27" s="1"/>
  <c r="AC11" i="3"/>
  <c r="B68" i="2"/>
  <c r="B50" i="3"/>
  <c r="L50" i="3" s="1"/>
  <c r="G87" i="5"/>
  <c r="G22" i="3"/>
  <c r="AB22" i="3" s="1"/>
  <c r="F69" i="5"/>
  <c r="S5" i="3"/>
  <c r="R5" i="3"/>
  <c r="Z43" i="3"/>
  <c r="C8" i="5"/>
  <c r="I8" i="5"/>
  <c r="I10" i="5"/>
  <c r="N14" i="3"/>
  <c r="N18" i="3"/>
  <c r="R16" i="3"/>
  <c r="N43" i="3"/>
  <c r="S9" i="3"/>
  <c r="I96" i="5"/>
  <c r="S7" i="3"/>
  <c r="I53" i="5"/>
  <c r="S19" i="3"/>
  <c r="S11" i="3"/>
  <c r="S14" i="3"/>
  <c r="I58" i="5"/>
  <c r="S12" i="3"/>
  <c r="S15" i="3"/>
  <c r="S21" i="3"/>
  <c r="S13" i="3"/>
  <c r="S8" i="3"/>
  <c r="S4" i="3"/>
  <c r="I97" i="5"/>
  <c r="S17" i="3"/>
  <c r="I93" i="5"/>
  <c r="S18" i="3"/>
  <c r="S20" i="3"/>
  <c r="I5" i="5"/>
  <c r="S16" i="3"/>
  <c r="I62" i="5"/>
  <c r="S6" i="3"/>
  <c r="I69" i="5"/>
  <c r="I95" i="5"/>
  <c r="I90" i="5"/>
  <c r="I91" i="5"/>
  <c r="G9" i="27" s="1"/>
  <c r="S10" i="3"/>
  <c r="I48" i="5"/>
  <c r="D97" i="5"/>
  <c r="H52" i="5"/>
  <c r="H57" i="5"/>
  <c r="C91" i="5"/>
  <c r="C90" i="5"/>
  <c r="M10" i="3"/>
  <c r="C48" i="5"/>
  <c r="H93" i="5"/>
  <c r="H53" i="5"/>
  <c r="R6" i="3"/>
  <c r="R21" i="3"/>
  <c r="R7" i="3"/>
  <c r="R8" i="3"/>
  <c r="R14" i="3"/>
  <c r="AD21" i="3"/>
  <c r="R12" i="3"/>
  <c r="H5" i="5"/>
  <c r="H58" i="5"/>
  <c r="R18" i="3"/>
  <c r="R4" i="3"/>
  <c r="R20" i="3"/>
  <c r="R13" i="3"/>
  <c r="H62" i="5"/>
  <c r="R15" i="3"/>
  <c r="R19" i="3"/>
  <c r="R9" i="3"/>
  <c r="H69" i="5"/>
  <c r="R17" i="3"/>
  <c r="H90" i="5"/>
  <c r="H91" i="5"/>
  <c r="F9" i="27" s="1"/>
  <c r="R10" i="3"/>
  <c r="AD10" i="3"/>
  <c r="F10" i="5"/>
  <c r="F8" i="5"/>
  <c r="H95" i="5"/>
  <c r="R11" i="3"/>
  <c r="P21" i="3"/>
  <c r="P7" i="3"/>
  <c r="P11" i="3"/>
  <c r="F53" i="5"/>
  <c r="P14" i="3"/>
  <c r="P6" i="3"/>
  <c r="P4" i="3"/>
  <c r="P13" i="3"/>
  <c r="F5" i="5"/>
  <c r="P17" i="3"/>
  <c r="F95" i="5"/>
  <c r="P9" i="3"/>
  <c r="P16" i="3"/>
  <c r="F93" i="5"/>
  <c r="P12" i="3"/>
  <c r="P15" i="3"/>
  <c r="F96" i="5"/>
  <c r="P19" i="3"/>
  <c r="F97" i="5"/>
  <c r="F58" i="5"/>
  <c r="P22" i="3"/>
  <c r="P20" i="3"/>
  <c r="P18" i="3"/>
  <c r="P8" i="3"/>
  <c r="X22" i="3"/>
  <c r="M22" i="3"/>
  <c r="R22" i="3"/>
  <c r="AD22" i="3"/>
  <c r="F90" i="5"/>
  <c r="P10" i="3"/>
  <c r="F91" i="5"/>
  <c r="D9" i="27" s="1"/>
  <c r="P5" i="3"/>
  <c r="H8" i="5"/>
  <c r="Y10" i="3"/>
  <c r="H96" i="5"/>
  <c r="B20" i="5"/>
  <c r="I61" i="2"/>
  <c r="I50" i="2"/>
  <c r="I49" i="2"/>
  <c r="I38" i="3" s="1"/>
  <c r="I51" i="2"/>
  <c r="F60" i="2"/>
  <c r="I60" i="2"/>
  <c r="I59" i="2"/>
  <c r="B57" i="5"/>
  <c r="B52" i="5"/>
  <c r="F57" i="5"/>
  <c r="F52" i="5"/>
  <c r="B24" i="5"/>
  <c r="X42" i="3"/>
  <c r="L42" i="3"/>
  <c r="B44" i="3"/>
  <c r="F20" i="5"/>
  <c r="AA38" i="3"/>
  <c r="P38" i="3"/>
  <c r="X38" i="3"/>
  <c r="M38" i="3"/>
  <c r="C20" i="5"/>
  <c r="X43" i="3"/>
  <c r="M43" i="3"/>
  <c r="C25" i="5"/>
  <c r="Y43" i="3"/>
  <c r="M37" i="3"/>
  <c r="C35" i="5" s="1"/>
  <c r="C19" i="5"/>
  <c r="X37" i="3"/>
  <c r="N42" i="3"/>
  <c r="Y42" i="3"/>
  <c r="D24" i="5"/>
  <c r="O38" i="3"/>
  <c r="E20" i="5"/>
  <c r="H44" i="3"/>
  <c r="O31" i="3"/>
  <c r="E34" i="5" s="1"/>
  <c r="E16" i="5"/>
  <c r="C44" i="3"/>
  <c r="AA31" i="3"/>
  <c r="F16" i="5"/>
  <c r="P31" i="3"/>
  <c r="F34" i="5" s="1"/>
  <c r="R42" i="3"/>
  <c r="H24" i="5"/>
  <c r="AC42" i="3"/>
  <c r="Z42" i="3"/>
  <c r="F59" i="2"/>
  <c r="F67" i="2" s="1"/>
  <c r="F68" i="2" s="1"/>
  <c r="AA30" i="3"/>
  <c r="P30" i="3"/>
  <c r="F15" i="5"/>
  <c r="F25" i="5"/>
  <c r="P43" i="3"/>
  <c r="AA43" i="3"/>
  <c r="P42" i="3"/>
  <c r="AB42" i="3"/>
  <c r="AA42" i="3"/>
  <c r="F24" i="5"/>
  <c r="AC38" i="3"/>
  <c r="R38" i="3"/>
  <c r="H20" i="5"/>
  <c r="AB30" i="3"/>
  <c r="AC30" i="3"/>
  <c r="G15" i="5"/>
  <c r="Q30" i="3"/>
  <c r="Q31" i="3"/>
  <c r="G34" i="5" s="1"/>
  <c r="AB31" i="3"/>
  <c r="G16" i="5"/>
  <c r="E44" i="3"/>
  <c r="F61" i="2"/>
  <c r="S42" i="3"/>
  <c r="I24" i="5"/>
  <c r="AD42" i="3"/>
  <c r="AC31" i="3"/>
  <c r="R31" i="3"/>
  <c r="H34" i="5" s="1"/>
  <c r="H16" i="5"/>
  <c r="G43" i="3"/>
  <c r="G60" i="2"/>
  <c r="G59" i="2"/>
  <c r="G67" i="2" s="1"/>
  <c r="G68" i="2" s="1"/>
  <c r="G61" i="2"/>
  <c r="AD37" i="3"/>
  <c r="S37" i="3"/>
  <c r="I35" i="5" s="1"/>
  <c r="I19" i="5"/>
  <c r="Q38" i="3"/>
  <c r="G20" i="5"/>
  <c r="AB38" i="3"/>
  <c r="B67" i="25" l="1"/>
  <c r="AD38" i="3"/>
  <c r="S31" i="3"/>
  <c r="I34" i="5" s="1"/>
  <c r="I16" i="5"/>
  <c r="AD31" i="3"/>
  <c r="Z10" i="3"/>
  <c r="AA10" i="3"/>
  <c r="E90" i="5"/>
  <c r="Y38" i="3"/>
  <c r="D20" i="5"/>
  <c r="Y31" i="3"/>
  <c r="D16" i="5"/>
  <c r="Z31" i="3"/>
  <c r="N38" i="3"/>
  <c r="E93" i="5"/>
  <c r="O18" i="3"/>
  <c r="O16" i="3"/>
  <c r="O10" i="3"/>
  <c r="E97" i="5"/>
  <c r="O20" i="3"/>
  <c r="E53" i="5"/>
  <c r="E96" i="5"/>
  <c r="O7" i="3"/>
  <c r="AA21" i="3"/>
  <c r="O22" i="3"/>
  <c r="O21" i="3"/>
  <c r="Z21" i="3"/>
  <c r="E91" i="5"/>
  <c r="C9" i="27" s="1"/>
  <c r="E5" i="5"/>
  <c r="E62" i="5"/>
  <c r="O8" i="3"/>
  <c r="O17" i="3"/>
  <c r="O12" i="3"/>
  <c r="E8" i="5"/>
  <c r="F9" i="5" s="1"/>
  <c r="O9" i="3"/>
  <c r="O6" i="3"/>
  <c r="E58" i="5"/>
  <c r="O11" i="3"/>
  <c r="O14" i="3"/>
  <c r="E69" i="5"/>
  <c r="O13" i="3"/>
  <c r="O4" i="3"/>
  <c r="O15" i="3"/>
  <c r="E95" i="5"/>
  <c r="O19" i="3"/>
  <c r="C9" i="5"/>
  <c r="Z22" i="3"/>
  <c r="Y22" i="3"/>
  <c r="G10" i="5"/>
  <c r="D8" i="5"/>
  <c r="AC22" i="3"/>
  <c r="AB21" i="3"/>
  <c r="G96" i="5"/>
  <c r="AC10" i="3"/>
  <c r="D44" i="3"/>
  <c r="Z44" i="3" s="1"/>
  <c r="Q9" i="3"/>
  <c r="G58" i="5"/>
  <c r="Q7" i="3"/>
  <c r="Q8" i="3"/>
  <c r="G93" i="5"/>
  <c r="Q21" i="3"/>
  <c r="G69" i="5"/>
  <c r="Q16" i="3"/>
  <c r="Q12" i="3"/>
  <c r="Q5" i="3"/>
  <c r="G97" i="5"/>
  <c r="G53" i="5"/>
  <c r="Q4" i="3"/>
  <c r="Q6" i="3"/>
  <c r="Q14" i="3"/>
  <c r="G95" i="5"/>
  <c r="G62" i="5"/>
  <c r="Q20" i="3"/>
  <c r="Q17" i="3"/>
  <c r="Q15" i="3"/>
  <c r="G5" i="5"/>
  <c r="Q13" i="3"/>
  <c r="Q19" i="3"/>
  <c r="Q18" i="3"/>
  <c r="G91" i="5"/>
  <c r="E9" i="27" s="1"/>
  <c r="Q10" i="3"/>
  <c r="G48" i="5"/>
  <c r="Q11" i="3"/>
  <c r="I44" i="3"/>
  <c r="I67" i="2"/>
  <c r="I68" i="2" s="1"/>
  <c r="Q22" i="3"/>
  <c r="G90" i="5"/>
  <c r="I52" i="5"/>
  <c r="I57" i="5"/>
  <c r="E52" i="5"/>
  <c r="E57" i="5"/>
  <c r="G9" i="5"/>
  <c r="C57" i="5"/>
  <c r="C52" i="5"/>
  <c r="H9" i="5"/>
  <c r="I9" i="5"/>
  <c r="I20" i="5"/>
  <c r="S38" i="3"/>
  <c r="B26" i="5"/>
  <c r="L44" i="3"/>
  <c r="B37" i="5" s="1"/>
  <c r="B43" i="5"/>
  <c r="B69" i="2"/>
  <c r="C50" i="3"/>
  <c r="C69" i="2"/>
  <c r="C43" i="5"/>
  <c r="O44" i="3"/>
  <c r="E37" i="5" s="1"/>
  <c r="E26" i="5"/>
  <c r="D69" i="2"/>
  <c r="D43" i="5"/>
  <c r="D50" i="3"/>
  <c r="G44" i="3"/>
  <c r="AC44" i="3" s="1"/>
  <c r="Q43" i="3"/>
  <c r="AB43" i="3"/>
  <c r="G25" i="5"/>
  <c r="AC43" i="3"/>
  <c r="E69" i="2"/>
  <c r="E50" i="3"/>
  <c r="E43" i="5"/>
  <c r="F44" i="3"/>
  <c r="H26" i="5"/>
  <c r="R44" i="3"/>
  <c r="H37" i="5" s="1"/>
  <c r="X44" i="3"/>
  <c r="M44" i="3"/>
  <c r="C37" i="5" s="1"/>
  <c r="C26" i="5"/>
  <c r="H69" i="2"/>
  <c r="H50" i="3"/>
  <c r="H43" i="5"/>
  <c r="E12" i="27" l="1"/>
  <c r="G12" i="27"/>
  <c r="C12" i="27"/>
  <c r="D12" i="27"/>
  <c r="F12" i="27"/>
  <c r="AD44" i="3"/>
  <c r="Y44" i="3"/>
  <c r="E9" i="5"/>
  <c r="D9" i="5"/>
  <c r="I26" i="5"/>
  <c r="D26" i="5"/>
  <c r="S44" i="3"/>
  <c r="I37" i="5" s="1"/>
  <c r="N44" i="3"/>
  <c r="D37" i="5" s="1"/>
  <c r="I43" i="5"/>
  <c r="G57" i="5"/>
  <c r="G52" i="5"/>
  <c r="I50" i="3"/>
  <c r="I69" i="2"/>
  <c r="B49" i="5"/>
  <c r="B45" i="5"/>
  <c r="B38" i="5"/>
  <c r="B51" i="3"/>
  <c r="B28" i="5"/>
  <c r="D51" i="3"/>
  <c r="Y50" i="3"/>
  <c r="N50" i="3"/>
  <c r="D38" i="5" s="1"/>
  <c r="D28" i="5"/>
  <c r="E49" i="5"/>
  <c r="E45" i="5"/>
  <c r="G26" i="5"/>
  <c r="AB44" i="3"/>
  <c r="Q44" i="3"/>
  <c r="G37" i="5" s="1"/>
  <c r="D49" i="5"/>
  <c r="D45" i="5"/>
  <c r="C45" i="5"/>
  <c r="C49" i="5"/>
  <c r="H49" i="5"/>
  <c r="H45" i="5"/>
  <c r="E51" i="3"/>
  <c r="O50" i="3"/>
  <c r="E38" i="5" s="1"/>
  <c r="E28" i="5"/>
  <c r="Z50" i="3"/>
  <c r="G69" i="2"/>
  <c r="G50" i="3"/>
  <c r="AC50" i="3" s="1"/>
  <c r="G43" i="5"/>
  <c r="C51" i="3"/>
  <c r="M50" i="3"/>
  <c r="C38" i="5" s="1"/>
  <c r="C28" i="5"/>
  <c r="X50" i="3"/>
  <c r="F69" i="2"/>
  <c r="F50" i="3"/>
  <c r="F43" i="5"/>
  <c r="H51" i="3"/>
  <c r="R50" i="3"/>
  <c r="H38" i="5" s="1"/>
  <c r="H28" i="5"/>
  <c r="F26" i="5"/>
  <c r="P44" i="3"/>
  <c r="F37" i="5" s="1"/>
  <c r="AA44" i="3"/>
  <c r="I45" i="5" l="1"/>
  <c r="I49" i="5"/>
  <c r="I28" i="5"/>
  <c r="S50" i="3"/>
  <c r="I38" i="5" s="1"/>
  <c r="I51" i="3"/>
  <c r="AD50" i="3"/>
  <c r="D47" i="5"/>
  <c r="D51" i="5" s="1"/>
  <c r="E47" i="5"/>
  <c r="E51" i="5" s="1"/>
  <c r="B47" i="5"/>
  <c r="B51" i="5" s="1"/>
  <c r="B52" i="3"/>
  <c r="B29" i="5"/>
  <c r="L51" i="3"/>
  <c r="C47" i="5"/>
  <c r="C51" i="5" s="1"/>
  <c r="H29" i="5"/>
  <c r="R51" i="3"/>
  <c r="H52" i="3"/>
  <c r="C52" i="3"/>
  <c r="M51" i="3"/>
  <c r="X51" i="3"/>
  <c r="C29" i="5"/>
  <c r="F45" i="5"/>
  <c r="F49" i="5"/>
  <c r="E29" i="5"/>
  <c r="E52" i="3"/>
  <c r="Z51" i="3"/>
  <c r="O51" i="3"/>
  <c r="F51" i="3"/>
  <c r="AA50" i="3"/>
  <c r="P50" i="3"/>
  <c r="F38" i="5" s="1"/>
  <c r="F28" i="5"/>
  <c r="G49" i="5"/>
  <c r="G45" i="5"/>
  <c r="H47" i="5"/>
  <c r="H51" i="5" s="1"/>
  <c r="D29" i="5"/>
  <c r="D52" i="3"/>
  <c r="Y51" i="3"/>
  <c r="N51" i="3"/>
  <c r="I47" i="5"/>
  <c r="I51" i="5" s="1"/>
  <c r="Q50" i="3"/>
  <c r="G38" i="5" s="1"/>
  <c r="AB50" i="3"/>
  <c r="G28" i="5"/>
  <c r="G51" i="3"/>
  <c r="AD51" i="3" l="1"/>
  <c r="S51" i="3"/>
  <c r="I52" i="3"/>
  <c r="I29" i="5"/>
  <c r="G47" i="5"/>
  <c r="G51" i="5" s="1"/>
  <c r="B44" i="5"/>
  <c r="B30" i="5"/>
  <c r="B53" i="3"/>
  <c r="L52" i="3"/>
  <c r="B40" i="5" s="1"/>
  <c r="M52" i="3"/>
  <c r="C40" i="5" s="1"/>
  <c r="X52" i="3"/>
  <c r="C53" i="3"/>
  <c r="C44" i="5"/>
  <c r="C30" i="5"/>
  <c r="E44" i="5"/>
  <c r="E53" i="3"/>
  <c r="E30" i="5"/>
  <c r="O52" i="3"/>
  <c r="E40" i="5" s="1"/>
  <c r="Z52" i="3"/>
  <c r="H53" i="3"/>
  <c r="R52" i="3"/>
  <c r="H40" i="5" s="1"/>
  <c r="H30" i="5"/>
  <c r="H44" i="5"/>
  <c r="AB51" i="3"/>
  <c r="G52" i="3"/>
  <c r="G29" i="5"/>
  <c r="Q51" i="3"/>
  <c r="AC51" i="3"/>
  <c r="D44" i="5"/>
  <c r="D53" i="3"/>
  <c r="Y52" i="3"/>
  <c r="N52" i="3"/>
  <c r="D40" i="5" s="1"/>
  <c r="D30" i="5"/>
  <c r="F47" i="5"/>
  <c r="F51" i="5" s="1"/>
  <c r="P51" i="3"/>
  <c r="F29" i="5"/>
  <c r="F52" i="3"/>
  <c r="AA51" i="3"/>
  <c r="AD52" i="3" l="1"/>
  <c r="I53" i="3"/>
  <c r="I30" i="5"/>
  <c r="I44" i="5"/>
  <c r="I56" i="5" s="1"/>
  <c r="S52" i="3"/>
  <c r="I40" i="5" s="1"/>
  <c r="L53" i="3"/>
  <c r="B39" i="5" s="1"/>
  <c r="B31" i="5"/>
  <c r="B56" i="5"/>
  <c r="B54" i="5"/>
  <c r="B59" i="5" s="1"/>
  <c r="H54" i="5"/>
  <c r="H59" i="5" s="1"/>
  <c r="H56" i="5"/>
  <c r="O53" i="3"/>
  <c r="E39" i="5" s="1"/>
  <c r="E31" i="5"/>
  <c r="Z53" i="3"/>
  <c r="C54" i="5"/>
  <c r="C59" i="5" s="1"/>
  <c r="C56" i="5"/>
  <c r="E54" i="5"/>
  <c r="E59" i="5" s="1"/>
  <c r="E56" i="5"/>
  <c r="M53" i="3"/>
  <c r="C39" i="5" s="1"/>
  <c r="C31" i="5"/>
  <c r="X53" i="3"/>
  <c r="S53" i="3"/>
  <c r="I39" i="5" s="1"/>
  <c r="AD53" i="3"/>
  <c r="P52" i="3"/>
  <c r="F40" i="5" s="1"/>
  <c r="F44" i="5"/>
  <c r="F53" i="3"/>
  <c r="AA52" i="3"/>
  <c r="F30" i="5"/>
  <c r="Q52" i="3"/>
  <c r="G40" i="5" s="1"/>
  <c r="AB52" i="3"/>
  <c r="G44" i="5"/>
  <c r="G53" i="3"/>
  <c r="AC53" i="3" s="1"/>
  <c r="G30" i="5"/>
  <c r="Y53" i="3"/>
  <c r="N53" i="3"/>
  <c r="D39" i="5" s="1"/>
  <c r="D31" i="5"/>
  <c r="D56" i="5"/>
  <c r="D54" i="5"/>
  <c r="D59" i="5" s="1"/>
  <c r="AC52" i="3"/>
  <c r="H31" i="5"/>
  <c r="R53" i="3"/>
  <c r="H39" i="5" s="1"/>
  <c r="I31" i="5" l="1"/>
  <c r="I54" i="5"/>
  <c r="I59" i="5" s="1"/>
  <c r="F54" i="5"/>
  <c r="F59" i="5" s="1"/>
  <c r="F56" i="5"/>
  <c r="AA53" i="3"/>
  <c r="F31" i="5"/>
  <c r="P53" i="3"/>
  <c r="F39" i="5" s="1"/>
  <c r="G31" i="5"/>
  <c r="AB53" i="3"/>
  <c r="Q53" i="3"/>
  <c r="G39" i="5" s="1"/>
  <c r="G54" i="5"/>
  <c r="G59" i="5" s="1"/>
  <c r="G56" i="5"/>
  <c r="B69" i="25" l="1"/>
  <c r="B68" i="25" s="1"/>
</calcChain>
</file>

<file path=xl/sharedStrings.xml><?xml version="1.0" encoding="utf-8"?>
<sst xmlns="http://schemas.openxmlformats.org/spreadsheetml/2006/main" count="575" uniqueCount="447">
  <si>
    <t>I.Stocuri:</t>
  </si>
  <si>
    <t>1. Materii prime si materiale consumabile</t>
  </si>
  <si>
    <t>2. Productia in curs de executie</t>
  </si>
  <si>
    <t>3. Produse finite si marfuri</t>
  </si>
  <si>
    <t>4. Avansuri pentru cumparari stocuri</t>
  </si>
  <si>
    <t>Sold Creditor</t>
  </si>
  <si>
    <t>Sold Debitor</t>
  </si>
  <si>
    <t>Repartizarea profitului</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</si>
  <si>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</si>
  <si>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</si>
  <si>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</si>
  <si>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</si>
  <si>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</si>
  <si>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</si>
  <si>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</si>
  <si>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</si>
  <si>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</si>
  <si>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</si>
  <si>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</si>
  <si>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</si>
  <si>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</si>
  <si>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</si>
  <si>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</si>
  <si>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</si>
  <si>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</si>
  <si>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</si>
  <si>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</si>
  <si>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</si>
  <si>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</si>
  <si>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</si>
  <si>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</si>
  <si>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</si>
  <si>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</si>
  <si>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</si>
  <si>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</si>
  <si>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</si>
  <si>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</si>
  <si>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</si>
  <si>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</si>
  <si>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</si>
  <si>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</si>
  <si>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</si>
  <si>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</si>
  <si>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</si>
  <si>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</si>
  <si>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</si>
  <si>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</si>
  <si>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</si>
  <si>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</si>
  <si>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</si>
  <si>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</si>
  <si>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</si>
  <si>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</si>
  <si>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</si>
  <si>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</si>
  <si>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</si>
  <si>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</si>
  <si>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</si>
  <si>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</si>
  <si>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</si>
  <si>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</si>
  <si>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</si>
  <si>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</si>
  <si>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</si>
  <si>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</si>
  <si>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</si>
  <si>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</si>
  <si>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</si>
  <si>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</si>
  <si>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</si>
  <si>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</si>
  <si>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 xml:space="preserve">Cheltuieli privind mărfurile </t>
  </si>
  <si>
    <t xml:space="preserve">Ajustări de valoare privind activele circulante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</si>
  <si>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</si>
  <si>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</si>
  <si>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</si>
  <si>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</si>
  <si>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</si>
  <si>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</si>
  <si>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</si>
  <si>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</si>
  <si>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</si>
  <si>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</si>
  <si>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</si>
  <si>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</si>
  <si>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</si>
  <si>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</si>
  <si>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</si>
  <si>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</si>
  <si>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</si>
  <si>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</si>
  <si>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</si>
  <si>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</si>
  <si>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</si>
  <si>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</si>
  <si>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</si>
  <si>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</si>
  <si>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</si>
  <si>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</si>
  <si>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</si>
  <si>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</si>
  <si>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</si>
  <si>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</si>
  <si>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</si>
  <si>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</si>
  <si>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</si>
  <si>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</si>
  <si>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</si>
  <si>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</si>
  <si>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</si>
  <si>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</si>
  <si>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</si>
  <si>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</si>
  <si>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TOTAL</t>
  </si>
  <si>
    <t>Solduri intermediare de gestiune</t>
  </si>
  <si>
    <t>Rate de solvabilitate si indatorare</t>
  </si>
  <si>
    <t>CA (Cifra de afaceri neta)</t>
  </si>
  <si>
    <t>Cheltuieli eligibile</t>
  </si>
  <si>
    <t>Cheltuieli neeligibile</t>
  </si>
  <si>
    <t>Baza</t>
  </si>
  <si>
    <t>TOTAL GENERAL</t>
  </si>
  <si>
    <t>SURSE DE FINANŢARE</t>
  </si>
  <si>
    <t>Valoarea totală a cererii de finantare, din care :</t>
  </si>
  <si>
    <t xml:space="preserve">Valoarea totala eligibilă </t>
  </si>
  <si>
    <t xml:space="preserve">Contribuţia solicitantului la cheltuieli eligibile </t>
  </si>
  <si>
    <t>I.Capital, din care</t>
  </si>
  <si>
    <t>Implementare si operare</t>
  </si>
  <si>
    <t>Alte cheltuieli materiale</t>
  </si>
  <si>
    <t>Profit net</t>
  </si>
  <si>
    <t>EBIT - impozit</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</si>
  <si>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</si>
  <si>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</si>
  <si>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</si>
  <si>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</si>
  <si>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</si>
  <si>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</si>
  <si>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</si>
  <si>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</si>
  <si>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</si>
  <si>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</si>
  <si>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</si>
  <si>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</si>
  <si>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</si>
  <si>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</si>
  <si>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</si>
  <si>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</si>
  <si>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</si>
  <si>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din care C+M</t>
  </si>
  <si>
    <t>Valoare (lei)</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</si>
  <si>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</si>
  <si>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</si>
  <si>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</si>
  <si>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</si>
  <si>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</si>
  <si>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</si>
  <si>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</si>
  <si>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</si>
  <si>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</si>
  <si>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</si>
  <si>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</si>
  <si>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</si>
  <si>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</si>
  <si>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</si>
  <si>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</si>
  <si>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</si>
  <si>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</si>
  <si>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</si>
  <si>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</si>
  <si>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</si>
  <si>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</si>
  <si>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</si>
  <si>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</si>
  <si>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</si>
  <si>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</si>
  <si>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</si>
  <si>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</si>
  <si>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</si>
  <si>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</si>
  <si>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</si>
  <si>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</si>
  <si>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</si>
  <si>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</si>
  <si>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</si>
  <si>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</si>
  <si>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</si>
  <si>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</si>
  <si>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</si>
  <si>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</si>
  <si>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</si>
  <si>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</si>
  <si>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</si>
  <si>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</si>
  <si>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</si>
  <si>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</si>
  <si>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</si>
  <si>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</si>
  <si>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</si>
  <si>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</si>
  <si>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</si>
  <si>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</si>
  <si>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</si>
  <si>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</si>
  <si>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Total eligibil</t>
  </si>
  <si>
    <t>Total neeligibil</t>
  </si>
  <si>
    <t>TVA elig.</t>
  </si>
  <si>
    <t>TVA ne-elig.</t>
  </si>
  <si>
    <t>Istoric Bilanț</t>
  </si>
  <si>
    <t>Istoric cont de profit și pierdere</t>
  </si>
  <si>
    <t>Indicatori structură bilanț (% din total activ)</t>
  </si>
  <si>
    <t>Indicatori modificare relativă</t>
  </si>
  <si>
    <t>Indicatori structură CPP (% in cifra de afaceri)</t>
  </si>
  <si>
    <t>descompunere Rec = Rec = R_(EBIT-impozit) · viteza de rotatie a activelor · rata de structura aferenta capitalului investit</t>
  </si>
  <si>
    <t>Rec (rentabilitatea capitalului investit)  = (EBIT-impozit)/capital investit, unde CI=CPR+DTL+prov</t>
  </si>
  <si>
    <t>1C - Analiza financiară extinsă</t>
  </si>
  <si>
    <t>1D - Analiza financiară - Indicatori</t>
  </si>
  <si>
    <t>Completarea informațiilor se face în mod automat, în baza informațiilor introduse în foile de lucru 1.A-Bilanțul și 1.B-Contul de profit și pierdere, precum și a Analizei financiare extinse (foaia de lucru 1C)</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</si>
  <si>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</si>
  <si>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</si>
  <si>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</si>
  <si>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</si>
  <si>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</si>
  <si>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</si>
  <si>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</si>
  <si>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</si>
  <si>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</si>
  <si>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</si>
  <si>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</si>
  <si>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</si>
  <si>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</si>
  <si>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Acţiuni proprii</t>
  </si>
  <si>
    <t>Câştiguri legate de instrumentele de capitaluri proprii</t>
  </si>
  <si>
    <t>Pierderi legate de instrumentele de capitaluri proprii</t>
  </si>
  <si>
    <t>Patrimoniul privat</t>
  </si>
  <si>
    <t>G.Datorii: sumele care trebuie platite intr-o perioada mai mare de un an</t>
  </si>
  <si>
    <t>Alte impozite neprezentate la elementele de mai sus</t>
  </si>
  <si>
    <t>Reduceri comerciale primite</t>
  </si>
  <si>
    <t>Datorii: sumele care trebuie platite intr-o perioada de pana la un an</t>
  </si>
  <si>
    <t>E.Active circulante nete/datorii curente nete</t>
  </si>
  <si>
    <t>H.Provizioane</t>
  </si>
  <si>
    <t xml:space="preserve">Ajustări privind provizioanele  </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</si>
  <si>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</si>
  <si>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 În conformitate  cu prevederile Regulamentului (UE) nr. 651/2014 al Comisiei din 17 iunie 2014 de declarare a anumitor categorii de ajutoare compatibile cu piața internă în aplicarea articolelor 107 și 108 din tratat</t>
  </si>
  <si>
    <t>Proiectia bilanțului la nivelul intregii activitati a intreprinderii, cu ajutor nerambursabil, pe perioada de implementare si operare a investitiei</t>
  </si>
  <si>
    <t>1.  Terenuri şi amenajări de terenuri</t>
  </si>
  <si>
    <t>2. Construcții</t>
  </si>
  <si>
    <t>3. Instalații tehnice şi mijloace de transport</t>
  </si>
  <si>
    <t>4. Mobilier, aparatură birotică, echipamente de protecție a valorilor umane şi materiale şi alte active corporale</t>
  </si>
  <si>
    <t>5. Investiții imobiliare</t>
  </si>
  <si>
    <t>6.Active corporale de explorare şi evaluare a resurselor minerale</t>
  </si>
  <si>
    <t>1. Cifra de afaceri neta</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</si>
  <si>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</si>
  <si>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</si>
  <si>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</si>
  <si>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</si>
  <si>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</si>
  <si>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</si>
  <si>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9. Cheltuieli cu personalul</t>
  </si>
  <si>
    <t xml:space="preserve">8. Cheltuieli cu materiile prime şi materialele consumabile </t>
  </si>
  <si>
    <t>10. Ajustări de valoare privind imobilizările corporale şi necorporale</t>
  </si>
  <si>
    <t xml:space="preserve">11. Alte cheltuieli de exploatare </t>
  </si>
  <si>
    <t>12. Venituri din interese de participare</t>
  </si>
  <si>
    <t>13. Venituri din dobânzi</t>
  </si>
  <si>
    <t>14. Venituri din subvenţii de exploatare pentru dobânda datorată</t>
  </si>
  <si>
    <t>15. Alte venituri financiare</t>
  </si>
  <si>
    <t>16. Ajustări de valoare privind imobilizările financiare şi investiţiile financiare deţinute ca active circulante</t>
  </si>
  <si>
    <t xml:space="preserve">17. Cheltuieli privind dobânzile </t>
  </si>
  <si>
    <t>1.  Capital subscris vărsat</t>
  </si>
  <si>
    <t xml:space="preserve"> 2. Capital subscris nevărsat</t>
  </si>
  <si>
    <t xml:space="preserve"> 3. Patrimoniu regiei</t>
  </si>
  <si>
    <t xml:space="preserve"> 4. Patrimoniul institutelor naționale de cercetare-dezvoltare</t>
  </si>
  <si>
    <t>5.Alte elemente de capitaluri proprii</t>
  </si>
  <si>
    <t>Producția vândută</t>
  </si>
  <si>
    <t>Venituri din vânzarea mărfurilor</t>
  </si>
  <si>
    <t>Reduceri comerciale acordate</t>
  </si>
  <si>
    <t>Venituri din subvenţii de exploatare aferente cifrei de afaceri nete</t>
  </si>
  <si>
    <t>Salarii şi indemnizaţii</t>
  </si>
  <si>
    <t>Cheltuieli cu asigurările şi protecţia socială</t>
  </si>
  <si>
    <t>Venituri extraordinare*</t>
  </si>
  <si>
    <t>Cheltuieli extraordinare*</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</si>
  <si>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</si>
  <si>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</si>
  <si>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ROE (rentabilitatea capitalului propriu)  = PN/CPR Rata rentabilităţii financiare</t>
  </si>
  <si>
    <t>ROA (rentabilitatea activelor) = PN/Active                 Rata Rentabilităţii economice</t>
  </si>
  <si>
    <t>V.Profitul sau pierderea reportat(ă)</t>
  </si>
  <si>
    <t>VI.Profitul sau pierderea exercitiului financiar</t>
  </si>
  <si>
    <t>III.Investitii  pe termen scurt</t>
  </si>
  <si>
    <t>1. Împrumuturi din emisiuni de obligațiuni</t>
  </si>
  <si>
    <t>2. Credite bancare pe termen lung</t>
  </si>
  <si>
    <t>N-2</t>
  </si>
  <si>
    <t>N-1</t>
  </si>
  <si>
    <t>N</t>
  </si>
  <si>
    <t>Pierdere de capital (dacă rezultatul este negativ)</t>
  </si>
  <si>
    <t>Finanțarea nerambursabilă totală solicitată</t>
  </si>
  <si>
    <t>Contribuţia totală a solicitantului, din care :</t>
  </si>
  <si>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</si>
  <si>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</si>
  <si>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</si>
  <si>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</si>
  <si>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</si>
  <si>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</si>
  <si>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</si>
  <si>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</si>
  <si>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</si>
  <si>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</si>
  <si>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</si>
  <si>
    <t xml:space="preserve"> 04 - BUGETUL CERERII DE FINANTARE</t>
  </si>
  <si>
    <t>Denumirea categoriei și subcategoriei din MySMIS2021</t>
  </si>
  <si>
    <t>Cheltuieli cu active necorporale</t>
  </si>
  <si>
    <t>4.6 Active necorporale</t>
  </si>
  <si>
    <t>Echipamente/Dotări/Active corporale</t>
  </si>
  <si>
    <t>4.5 Dotări, din care</t>
  </si>
  <si>
    <r>
      <t>Dotări aferente măsurilor direct legate de contribuția la obiectivele de mediu si egalitate de sanse asumate în</t>
    </r>
    <r>
      <rPr>
        <sz val="9"/>
        <color rgb="FFFF0000"/>
        <rFont val="Calibri"/>
        <family val="2"/>
        <charset val="238"/>
        <scheme val="minor"/>
      </rPr>
      <t xml:space="preserve"> </t>
    </r>
    <r>
      <rPr>
        <sz val="9"/>
        <color theme="1"/>
        <rFont val="Calibri"/>
        <family val="2"/>
        <charset val="238"/>
        <scheme val="minor"/>
      </rPr>
      <t>conformitate cu criteriul</t>
    </r>
    <r>
      <rPr>
        <sz val="9"/>
        <rFont val="Calibri"/>
        <family val="2"/>
        <scheme val="minor"/>
      </rPr>
      <t xml:space="preserve"> D</t>
    </r>
    <r>
      <rPr>
        <sz val="9"/>
        <color theme="1"/>
        <rFont val="Calibri"/>
        <family val="2"/>
        <charset val="238"/>
        <scheme val="minor"/>
      </rPr>
      <t xml:space="preserve"> de evaluare tehnică și financiară</t>
    </r>
  </si>
  <si>
    <t>4.4 Utilaje, echipamente tehnologice şi funcţionale care nu necesită montaj şi echipamente de transport</t>
  </si>
  <si>
    <t xml:space="preserve"> TOTAL </t>
  </si>
  <si>
    <t>Lucrări</t>
  </si>
  <si>
    <t>1.2 Amenajarea terenului</t>
  </si>
  <si>
    <t>1.3 Amenajări pentru protecţia mediului şi aducerea terenului la starea iniţială</t>
  </si>
  <si>
    <t>2.1 Cheltuieli pentru asigurarea utilităţilor necesare obiectivului de investiţii</t>
  </si>
  <si>
    <t>4.1 Construcţii şi instalaţii, din care</t>
  </si>
  <si>
    <r>
      <t>Construcţii şi instalaţii aferente măsurilor direc</t>
    </r>
    <r>
      <rPr>
        <sz val="9"/>
        <rFont val="Calibri"/>
        <family val="2"/>
        <scheme val="minor"/>
      </rPr>
      <t>t legate de contribuția la obiectivele de mediu si egalitate de sanse,</t>
    </r>
    <r>
      <rPr>
        <sz val="9"/>
        <color theme="1"/>
        <rFont val="Calibri"/>
        <family val="2"/>
        <charset val="238"/>
        <scheme val="minor"/>
      </rPr>
      <t xml:space="preserve"> asumate în conformitate cu criteriul </t>
    </r>
    <r>
      <rPr>
        <sz val="9"/>
        <rFont val="Calibri"/>
        <family val="2"/>
        <scheme val="minor"/>
      </rPr>
      <t>D de evaluare tehnică și financiară</t>
    </r>
  </si>
  <si>
    <t>4.2 Montaj utilaje, echipamente tehnologice şi funcţionale</t>
  </si>
  <si>
    <t>4.3 Utilaje, echipamente tehnologice şi funcţionale care necesită montaj</t>
  </si>
  <si>
    <t>5.1.1 Lucrări de construcţii şi instalaţii aferente organizării de şantier</t>
  </si>
  <si>
    <t>5.1.2 Cheltuieli conexe organizării şantierului</t>
  </si>
  <si>
    <t>5.3 Cheltuieli diverse şi neprevăzute</t>
  </si>
  <si>
    <t> TOTAL</t>
  </si>
  <si>
    <t>Servicii</t>
  </si>
  <si>
    <t>3.1.1 Studii de teren</t>
  </si>
  <si>
    <t>3.1.2 Raport privind impactul asupra mediului</t>
  </si>
  <si>
    <t>3.1.3 Alte studii specifice</t>
  </si>
  <si>
    <t>3.2 Documentaţii-suport şi cheltuieli pentru obţinerea de avize, acorduri şi autorizații</t>
  </si>
  <si>
    <t>3.3 Expertiză tehnică</t>
  </si>
  <si>
    <t>3.7.1 Managementul de proiect pentru obiectivul de investiţii</t>
  </si>
  <si>
    <t xml:space="preserve">3.7.2. Auditul financiar </t>
  </si>
  <si>
    <t>5.4 Cheltuieli cu activități obligatorii de publicitate/informare</t>
  </si>
  <si>
    <t xml:space="preserve">Cheltuieli privind implementarea si certificarea sistemelor de management a calitatii ISO </t>
  </si>
  <si>
    <t xml:space="preserve">TOTAL </t>
  </si>
  <si>
    <t>Taxe</t>
  </si>
  <si>
    <t>5.2.2 Cota aferentă ISC pentru controlul calităţii lucrărilor de construcţii</t>
  </si>
  <si>
    <t>5.2.3 Cota aferentă ISC pentru controlul statului în amenajarea teritoriului, urbanism şi pentru autorizarea lucrărilor de construcţii</t>
  </si>
  <si>
    <t>5.2.4 Cota aferentă Casei Sociale a Constructorilor - CSC</t>
  </si>
  <si>
    <t>5.2.5 Taxe pentru acorduri, avize conforme şi autorizaţia de construire/desfiinţare</t>
  </si>
  <si>
    <t>Cheltuieli cu organizarea de șantier - sunt eligibile în limita a 2,5% din valoarea investiției de bază (cap. 4.1, 4.2, 4.3, 4.4 din devizul general conform HG nr. 907/2016, cu modificările și completările ulterioare).</t>
  </si>
  <si>
    <t>Alte elemente de capitaluri proprii</t>
  </si>
  <si>
    <r>
      <t>Dacă valoarea rezultată este pozitivă (&gt;=0), ori valoarea rezultată negativă reprezintă cel mult 50% din valoarea cumulata a Capital social subscris  si varsat+Prime de capital</t>
    </r>
    <r>
      <rPr>
        <sz val="9"/>
        <rFont val="Calibri"/>
        <family val="2"/>
      </rPr>
      <t xml:space="preserve">, </t>
    </r>
    <r>
      <rPr>
        <sz val="9"/>
        <rFont val="Calibri"/>
        <family val="2"/>
        <charset val="238"/>
      </rPr>
      <t>atunci solicitantul nu se încadrează în categoria întreprinderilor în dificultate.</t>
    </r>
  </si>
  <si>
    <t>Categorie indicator financiar</t>
  </si>
  <si>
    <t>Rata de solvabilitate &gt; 1.5 (Rata solvabilitatii generale  = Active totale / Datorii totale )</t>
  </si>
  <si>
    <t>Rata lichidității &gt; 1 (lichiditatea curenta  = active curente / datorii curente)</t>
  </si>
  <si>
    <t>din care, cifra de afaceri netă corespunzătoare activității
preponderente efectiv desfășurate</t>
  </si>
  <si>
    <t>din care, venituri din subvenții pentru investiții</t>
  </si>
  <si>
    <t>din care, venituri din fondul comercial negativ</t>
  </si>
  <si>
    <t>Cheltuieli privind utilitatile</t>
  </si>
  <si>
    <t>Cheltuieli cu impozitul pe profit rezultat din decontarile in cadrul grupului fiscal in domeniul impozitului pe profit</t>
  </si>
  <si>
    <t>Impozitul specific unor activități</t>
  </si>
  <si>
    <t>Venituri din impozitul pe profit rezultat din decontarile in cadrul grupului fiscal in domeniul impozitului pe profit</t>
  </si>
  <si>
    <t xml:space="preserve">Venituri din exploatare, incl TVA </t>
  </si>
  <si>
    <t>Venituri din vanzari produse</t>
  </si>
  <si>
    <t>Venituri din prestari servicii</t>
  </si>
  <si>
    <t>Venituri din vanzari marfuri</t>
  </si>
  <si>
    <t>Total incasari (intrari de lichiditati) din activitatea de exploatare (CU proiect)</t>
  </si>
  <si>
    <t>PLATI DIN ACTIVITATEA DE EXPLOATARE  (cu adoptarea investitiei)</t>
  </si>
  <si>
    <t xml:space="preserve">Cheltuieli de exploatare, incl TVA </t>
  </si>
  <si>
    <t>Cheltuieli cu materiile prime si cu materialele consumabile</t>
  </si>
  <si>
    <t xml:space="preserve">Cheltuieli privind marfurile </t>
  </si>
  <si>
    <t>Alte cheltuieli materiale (inclusiv cheltuieli cu prestatii externe)</t>
  </si>
  <si>
    <t xml:space="preserve">Cheltuieli cu energia </t>
  </si>
  <si>
    <t>Cheltuieli cu apa</t>
  </si>
  <si>
    <t>Alte cheltuieli din afara (cu utilitati)</t>
  </si>
  <si>
    <t>Total cheltuieli materiale</t>
  </si>
  <si>
    <t>Cheltuieli cu personalul angajat</t>
  </si>
  <si>
    <t xml:space="preserve">Cheltuieli cu asigurarile si protectia sociala </t>
  </si>
  <si>
    <t>Cheltuieli de personal</t>
  </si>
  <si>
    <t>Alte cheltuieli de exploatare (prestatii externe, alte impozite, taxe si varsaminte asimilate, alte cheltuieli), din care:</t>
  </si>
  <si>
    <t xml:space="preserve">        - Cheltuieli de intretinere si reparatii capitale</t>
  </si>
  <si>
    <t>Cheltuieli financiare (Cheltuieli privind dobanzile la imprumuturile contractate pentru activitatea aferenta investitiei)</t>
  </si>
  <si>
    <t>Total plati (iesiri de lichiditati) din activitatea de exploatare  (CU proiect)</t>
  </si>
  <si>
    <t>Flux de lichiditati brut din activitatea de  exploatare  (CU proiect)</t>
  </si>
  <si>
    <t>Plati TVA</t>
  </si>
  <si>
    <t>Rambursari TVA</t>
  </si>
  <si>
    <t>Plati/incasari pentru impozite si taxe   (CU proiect)</t>
  </si>
  <si>
    <t>Flux de lichiditati net din activitatea de  exploatare (CU proiect)</t>
  </si>
  <si>
    <t>ACTIVITATEA DE FINANTARE</t>
  </si>
  <si>
    <t>INCASARI DIN ACTIVITATEA DE FINANTARE</t>
  </si>
  <si>
    <t>AN 1</t>
  </si>
  <si>
    <t>AN 2</t>
  </si>
  <si>
    <t>AN 3</t>
  </si>
  <si>
    <t>AN 4</t>
  </si>
  <si>
    <t>Aport la capitalul societatii  (imprumuturi de la actionari/asociati)</t>
  </si>
  <si>
    <t>Credite pentru realizarea investiției</t>
  </si>
  <si>
    <t>Ajutor nerambursabil</t>
  </si>
  <si>
    <t>Total incasari (intrari de lichiditati) din activitatea de finantare</t>
  </si>
  <si>
    <t>PLATI DIN ACTIVITATEA DE FINANTARE</t>
  </si>
  <si>
    <t>AN 5</t>
  </si>
  <si>
    <t xml:space="preserve">Rambursari de Credite, din care:  </t>
  </si>
  <si>
    <t>Rate la imprumut - cofinantare la proiect</t>
  </si>
  <si>
    <t>Total plati (iesiri de lichiditati) din activitatea finantare</t>
  </si>
  <si>
    <t>Flux de lichiditati din activitatea de  finantare</t>
  </si>
  <si>
    <t>ACTIVITATEA DE INVESTITII (inclusiv  reinvestirile din perioada post implementare)</t>
  </si>
  <si>
    <t xml:space="preserve">Achizitii de active fixe corporale, incl TVA </t>
  </si>
  <si>
    <t>Achizitii de active fixe necorporale, incl TVA</t>
  </si>
  <si>
    <t>Cheltuieli cu inlocuirea activelor cu durata scurta de viată</t>
  </si>
  <si>
    <t>Cheltuieli cu serviciile prevazute in bugetul proiectului</t>
  </si>
  <si>
    <t>Total plati din investitii</t>
  </si>
  <si>
    <t>Flux de lichiditati din investitii</t>
  </si>
  <si>
    <t>Flux de lichiditati din investitii si finantare</t>
  </si>
  <si>
    <t>FLUX DE LICHIDITATI TOTAL 
(activitatile de exploatare, finantare, investitii)</t>
  </si>
  <si>
    <t xml:space="preserve">Disponibil de numerar la inceputul perioadei </t>
  </si>
  <si>
    <t xml:space="preserve">Disponibil de numerar la sfarsitul perioadei </t>
  </si>
  <si>
    <t xml:space="preserve">INCASARI DIN ACTIVITATEA DE EXPLOATARE </t>
  </si>
  <si>
    <t>6.1 Pregatirea personalului de exploatare_x000D_</t>
  </si>
  <si>
    <t>6.2 Probe tehnologice si teste_x000D_</t>
  </si>
  <si>
    <t>3.6. Organizarea procedurilor de achiziţie_x000D_</t>
  </si>
  <si>
    <t xml:space="preserve">Rata profitului din exploatare &gt; 0 % (Rata de creștere a profitului din exploatare </t>
  </si>
  <si>
    <t>Fluxul de numerar net cumulat al proiectului</t>
  </si>
  <si>
    <t>Impozit pe profit/specific</t>
  </si>
  <si>
    <t>3 -Verificarea încadrării solicitantului în categoria întreprinderilor în dificultate</t>
  </si>
  <si>
    <t>1 - Bilanț</t>
  </si>
  <si>
    <t>2 - Contul de profit și pierdere</t>
  </si>
  <si>
    <t xml:space="preserve"> Proiecții financiare aferente proiectului de investiție în perioada de implementare și operare-</t>
  </si>
  <si>
    <t>6- Sustenabilitatea proiectului</t>
  </si>
  <si>
    <t xml:space="preserve">3.8.3. Coordonator în materie de securitate şi sănătate </t>
  </si>
  <si>
    <t>7.2. Cheltuieli pentru constituirea rezervei de implementare pentru ajustarea de preţ</t>
  </si>
  <si>
    <t>Cheltuieli aferente marjei de buget si pentru constituirea rezervei de implementare pentru ajustarea de pret</t>
  </si>
  <si>
    <t>7.1. Cheltuielile aferente marjei de buget în cuantum de 25% din (1.2+1.3+1.4+2+3.1+ 3.2+ 3.3+3.5+3.7+ 3.8+4+5.1.1)</t>
  </si>
  <si>
    <t>Cheltuieli inregistrate in avans (Sume de reluat intr-o perioada de pana la un an)</t>
  </si>
  <si>
    <t>Venituri inregistrate in avans (Sume de reluat intr-o perioada de pana la un an)</t>
  </si>
  <si>
    <t xml:space="preserve">Alte datorii pe termen lung </t>
  </si>
  <si>
    <t xml:space="preserve">NOTA:
- Randul 4- Active imobilizate include si Sume de reluat intr-o perioada mai mare de un an)
- Randul 18- Alte datorii pe termen lung include si Sume de reluat intr-o perioada mai mare de un an)
</t>
  </si>
  <si>
    <t>3.5.3   Studiu de fezabilitate/documentaţie de avizare a lucrărilor de intervenţii şi deviz general</t>
  </si>
  <si>
    <t xml:space="preserve">3.5.4. Documentaţiile tehnice necesare în vederea obţinerii avizelor/acordurilor/autorizaţiilor </t>
  </si>
  <si>
    <t xml:space="preserve">3.5.5. Verificarea tehnică de calitate a proiectului tehnic şi a detaliilor de execuţie </t>
  </si>
  <si>
    <t xml:space="preserve">3.5.6. Proiect tehnic şi detalii de execuţie </t>
  </si>
  <si>
    <t>3.7.1  Managementul de proiect pentru obiectivul de investiţii (pregătirea documentației de proiect - cerere de finanțare și/sau planului de afaceri elaborate înainte de semnarea contractului de finanțare, managemtul proiectului)</t>
  </si>
  <si>
    <t xml:space="preserve">3.8.1 Asistenţă tehnică din partea proiectantului </t>
  </si>
  <si>
    <t>3.8.2 Dirigenţie de şantier</t>
  </si>
  <si>
    <t xml:space="preserve">cheltuieli privind certificarea/recertificarea națională/ internațională a produselor, serviciilor sau diferitelor procese specific </t>
  </si>
  <si>
    <t>La întocmirea bugetului pentru cheltuielile indirecte se va avea în vedere respectarea pragului procentual menționat în Ghidul Solicitantului , în conformitate cu art. 54, lit. (a), din Regulamentul UE 2021/1060, AM PTJ va calcula costurile indirecte prin aplicarea unei rate forfetare de 7% din costurile directe eligibile.</t>
  </si>
  <si>
    <t xml:space="preserve">Valoarea eligibilă a activelor necorporale nu poate depăși 20% din valoarea eligibilă a activelor corporale ce fac obiectul proiectului. </t>
  </si>
  <si>
    <t>Achiziționarea de instalații/echipamente specifice în scopul implementării măsurilor care contribuie în mod substanțial la obiectivele de mediu - maxim 10% din valoarea totală eligibilă a proiectului.</t>
  </si>
  <si>
    <t xml:space="preserve">	Cheltuieli diverse şi neprevăzute – sunt eligibile în limita a 10% din valoarea cheltuielilor eligibile cuprinse la categoria ”Construcţii şi instalaţii” </t>
  </si>
  <si>
    <t xml:space="preserve">Completați cu informatii din Bilanțul aferent ultimelor trei exercitii financiare incheiate (ultimii 3 ani fiscali). N reprezintă anul fiscal anterior deschiderii apelului de proiecte </t>
  </si>
  <si>
    <t xml:space="preserve">Completați cu informatii din Contul de profit și pierdere aferent ultimelor trei exercitii financiare incheiate (ultimii 3 ani fiscali).  N reprezintă anul fiscal anterior deschiderii apelului de proiecte </t>
  </si>
  <si>
    <t xml:space="preserve">Raportul dintre cuantumul finantarii solicitate si cifra de afaceri inregistrata în anul fiscal anterior deschiderii  apelului de proiecte </t>
  </si>
  <si>
    <t>Rata rentabilității financiare,  în  anul fiscal anterior deschiderii apelului de proiecte 
(Rezultat net / Capitaluri proprii)</t>
  </si>
  <si>
    <t xml:space="preserve">Cheltuieli cu servicii pentru organizarea de evenimente </t>
  </si>
  <si>
    <t>Cheltuieli cu servicii pentru organizarea de cursuri de formare profesională</t>
  </si>
  <si>
    <t>Cheltuieli de CDI pentru prototipare și punerea de piață a produselor noi/inovative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</si>
</sst>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42" x14ac:knownFonts="1">
    <font>
      <sz val="10"/>
      <name val="Calibri"/>
      <family val="2"/>
      <charset val="238"/>
    </font>
    <font>
      <sz val="11"/>
      <color theme="1"/>
      <name val="Calibri"/>
      <family val="2"/>
      <charset val="238"/>
      <scheme val="minor"/>
    </font>
    <font>
      <sz val="11"/>
      <color theme="1"/>
      <name val="Calibri"/>
      <family val="2"/>
      <scheme val="minor"/>
    </font>
    <font>
      <sz val="11"/>
      <color theme="1"/>
      <name val="Calibri"/>
      <family val="2"/>
      <scheme val="minor"/>
    </font>
    <font>
      <b/>
      <sz val="10"/>
      <name val="Arial"/>
      <family val="2"/>
    </font>
    <font>
      <sz val="10"/>
      <color theme="1"/>
      <name val="Trebuchet MS"/>
      <family val="2"/>
    </font>
    <font>
      <b/>
      <sz val="10"/>
      <color theme="1"/>
      <name val="Trebuchet MS"/>
      <family val="2"/>
    </font>
    <font>
      <sz val="11"/>
      <color theme="1"/>
      <name val="Calibri"/>
      <family val="2"/>
      <charset val="238"/>
      <scheme val="minor"/>
    </font>
    <font>
      <sz val="11"/>
      <color indexed="8"/>
      <name val="Calibri"/>
      <family val="2"/>
    </font>
    <font>
      <sz val="9"/>
      <color theme="1"/>
      <name val="Calibri"/>
      <family val="2"/>
      <charset val="238"/>
      <scheme val="minor"/>
    </font>
    <font>
      <b/>
      <sz val="10"/>
      <name val="Calibri"/>
      <family val="2"/>
      <charset val="238"/>
    </font>
    <font>
      <b/>
      <i/>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b/>
      <sz val="11"/>
      <name val="Calibri"/>
      <family val="2"/>
      <charset val="238"/>
      <scheme val="minor"/>
    </font>
    <font>
      <sz val="9"/>
      <name val="Calibri"/>
      <family val="2"/>
      <charset val="238"/>
      <scheme val="minor"/>
    </font>
    <font>
      <b/>
      <sz val="9"/>
      <name val="Calibri"/>
      <family val="2"/>
      <charset val="238"/>
      <scheme val="minor"/>
    </font>
    <font>
      <sz val="10"/>
      <name val="Arial"/>
      <family val="2"/>
    </font>
    <font>
      <sz val="10"/>
      <name val="Arial"/>
      <family val="2"/>
      <charset val="238"/>
    </font>
    <font>
      <sz val="7"/>
      <color theme="1"/>
      <name val="Calibri"/>
      <family val="2"/>
      <charset val="238"/>
      <scheme val="minor"/>
    </font>
    <font>
      <sz val="10"/>
      <name val="Calibri"/>
      <family val="2"/>
      <charset val="238"/>
    </font>
    <font>
      <b/>
      <sz val="9"/>
      <color theme="1"/>
      <name val="Calibri"/>
      <family val="2"/>
      <charset val="238"/>
      <scheme val="minor"/>
    </font>
    <font>
      <sz val="9"/>
      <color rgb="FFFF0000"/>
      <name val="Calibri"/>
      <family val="2"/>
      <charset val="238"/>
      <scheme val="minor"/>
    </font>
    <font>
      <sz val="9"/>
      <name val="Calibri"/>
      <family val="2"/>
      <scheme val="minor"/>
    </font>
    <font>
      <sz val="9"/>
      <color theme="1"/>
      <name val="Times New Roman"/>
      <family val="1"/>
    </font>
    <font>
      <sz val="8"/>
      <color theme="1"/>
      <name val="Calibri"/>
      <family val="2"/>
      <scheme val="minor"/>
    </font>
    <font>
      <sz val="9"/>
      <name val="Calibri"/>
      <family val="2"/>
      <charset val="238"/>
    </font>
    <font>
      <sz val="9"/>
      <name val="Calibri"/>
      <family val="2"/>
    </font>
    <font>
      <b/>
      <sz val="9"/>
      <name val="Calibri"/>
      <family val="2"/>
      <scheme val="minor"/>
    </font>
    <font>
      <b/>
      <sz val="10"/>
      <name val="Calibri"/>
      <family val="2"/>
    </font>
    <font>
      <sz val="8"/>
      <name val="Calibri"/>
      <family val="2"/>
      <charset val="238"/>
    </font>
    <font>
      <sz val="14"/>
      <name val="Arial"/>
      <family val="2"/>
    </font>
    <font>
      <sz val="12"/>
      <name val="Arial"/>
      <family val="2"/>
    </font>
    <font>
      <b/>
      <sz val="12"/>
      <name val="Arial"/>
      <family val="2"/>
    </font>
    <font>
      <b/>
      <u/>
      <sz val="11"/>
      <name val="Calibri"/>
      <family val="2"/>
      <charset val="238"/>
      <scheme val="minor"/>
    </font>
    <font>
      <b/>
      <sz val="12"/>
      <name val="Times New Roman"/>
      <family val="1"/>
    </font>
    <font>
      <sz val="12"/>
      <name val="Times New Roman"/>
      <family val="1"/>
    </font>
    <font>
      <sz val="10"/>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11">
    <xf numFmtId="0" fontId="0" fillId="0" borderId="0"/>
    <xf numFmtId="0" fontId="7" fillId="0" borderId="0"/>
    <xf numFmtId="0" fontId="3" fillId="0" borderId="0"/>
    <xf numFmtId="9" fontId="8" fillId="0" borderId="0" applyFont="0" applyFill="0" applyBorder="0" applyAlignment="0" applyProtection="0"/>
    <xf numFmtId="0" fontId="2" fillId="0" borderId="0"/>
    <xf numFmtId="0" fontId="21" fillId="0" borderId="0"/>
    <xf numFmtId="0" fontId="1" fillId="0" borderId="0"/>
    <xf numFmtId="0" fontId="2" fillId="0" borderId="0"/>
    <xf numFmtId="0" fontId="22" fillId="0" borderId="0">
      <alignment wrapText="1"/>
    </xf>
    <xf numFmtId="9" fontId="24" fillId="0" borderId="0" applyFont="0" applyFill="0" applyBorder="0" applyAlignment="0" applyProtection="0"/>
    <xf numFmtId="0" fontId="1" fillId="0" borderId="0"/>
  </cellStyleXfs>
  <cellXfs count="267">
    <xf numFmtId="0" fontId="0" fillId="0" borderId="0" xfId="0"/>
    <xf numFmtId="0" fontId="10" fillId="0" borderId="0" xfId="0" applyFont="1" applyAlignment="1">
      <alignment horizontal="left" vertical="top" wrapText="1"/>
    </xf>
    <xf numFmtId="4" fontId="12" fillId="0" borderId="0" xfId="0" applyNumberFormat="1" applyFont="1" applyAlignment="1">
      <alignment horizontal="right" vertical="top"/>
    </xf>
    <xf numFmtId="0" fontId="12" fillId="0" borderId="0" xfId="0" applyFont="1" applyAlignment="1">
      <alignment vertical="top"/>
    </xf>
    <xf numFmtId="0" fontId="16" fillId="0" borderId="0" xfId="0" applyFont="1" applyAlignment="1">
      <alignment horizontal="left" vertical="top" wrapText="1"/>
    </xf>
    <xf numFmtId="0" fontId="14" fillId="0" borderId="3" xfId="0" applyFont="1" applyBorder="1" applyAlignment="1">
      <alignment vertical="top" wrapText="1"/>
    </xf>
    <xf numFmtId="4" fontId="13" fillId="0" borderId="0" xfId="0" applyNumberFormat="1" applyFont="1" applyAlignment="1">
      <alignment vertical="top"/>
    </xf>
    <xf numFmtId="0" fontId="13" fillId="0" borderId="0" xfId="0" applyFont="1" applyAlignment="1">
      <alignment vertical="top"/>
    </xf>
    <xf numFmtId="0" fontId="14" fillId="0" borderId="0" xfId="0" applyFont="1" applyAlignment="1">
      <alignment vertical="top"/>
    </xf>
    <xf numFmtId="3" fontId="13" fillId="0" borderId="3" xfId="0" applyNumberFormat="1" applyFont="1" applyBorder="1" applyAlignment="1">
      <alignment vertical="top" wrapText="1"/>
    </xf>
    <xf numFmtId="4" fontId="13" fillId="2" borderId="3" xfId="0" applyNumberFormat="1" applyFont="1" applyFill="1" applyBorder="1" applyAlignment="1" applyProtection="1">
      <alignment horizontal="right" vertical="top"/>
      <protection locked="0"/>
    </xf>
    <xf numFmtId="4" fontId="13" fillId="0" borderId="3" xfId="0" applyNumberFormat="1" applyFont="1" applyBorder="1" applyAlignment="1">
      <alignment horizontal="right" vertical="top"/>
    </xf>
    <xf numFmtId="3" fontId="14" fillId="0" borderId="3" xfId="0" applyNumberFormat="1" applyFont="1" applyBorder="1" applyAlignment="1">
      <alignment vertical="top" wrapText="1"/>
    </xf>
    <xf numFmtId="4" fontId="14" fillId="0" borderId="3" xfId="0" applyNumberFormat="1" applyFont="1" applyBorder="1" applyAlignment="1">
      <alignment horizontal="right" vertical="top"/>
    </xf>
    <xf numFmtId="4" fontId="14" fillId="0" borderId="3" xfId="0" applyNumberFormat="1" applyFont="1" applyBorder="1" applyAlignment="1">
      <alignment vertical="top"/>
    </xf>
    <xf numFmtId="4" fontId="14" fillId="2" borderId="3" xfId="0" applyNumberFormat="1" applyFont="1" applyFill="1" applyBorder="1" applyAlignment="1" applyProtection="1">
      <alignment horizontal="right" vertical="top"/>
      <protection locked="0"/>
    </xf>
    <xf numFmtId="0" fontId="13" fillId="0" borderId="0" xfId="0" applyFont="1" applyAlignment="1">
      <alignment vertical="top" wrapText="1"/>
    </xf>
    <xf numFmtId="4" fontId="13" fillId="0" borderId="0" xfId="0" applyNumberFormat="1" applyFont="1" applyAlignment="1">
      <alignment horizontal="right" vertical="top"/>
    </xf>
    <xf numFmtId="0" fontId="14" fillId="0" borderId="3" xfId="0" applyFont="1" applyBorder="1" applyAlignment="1">
      <alignment vertical="top"/>
    </xf>
    <xf numFmtId="4" fontId="13" fillId="2" borderId="3" xfId="0" applyNumberFormat="1" applyFont="1" applyFill="1" applyBorder="1" applyAlignment="1" applyProtection="1">
      <alignment vertical="top"/>
      <protection locked="0"/>
    </xf>
    <xf numFmtId="4" fontId="13" fillId="0" borderId="3" xfId="0" applyNumberFormat="1" applyFont="1" applyBorder="1" applyAlignment="1">
      <alignment vertical="top"/>
    </xf>
    <xf numFmtId="4" fontId="14" fillId="2" borderId="3" xfId="0" applyNumberFormat="1" applyFont="1" applyFill="1" applyBorder="1" applyAlignment="1" applyProtection="1">
      <alignment vertical="top"/>
      <protection locked="0"/>
    </xf>
    <xf numFmtId="0" fontId="19" fillId="0" borderId="3" xfId="0" applyFont="1" applyBorder="1" applyAlignment="1">
      <alignment vertical="top" wrapText="1"/>
    </xf>
    <xf numFmtId="0" fontId="13" fillId="0" borderId="3" xfId="0" applyFont="1" applyBorder="1" applyAlignment="1">
      <alignment vertical="top" wrapText="1"/>
    </xf>
    <xf numFmtId="3" fontId="13" fillId="0" borderId="3" xfId="0" applyNumberFormat="1" applyFont="1" applyBorder="1" applyAlignment="1">
      <alignment vertical="top"/>
    </xf>
    <xf numFmtId="3" fontId="14" fillId="0" borderId="3" xfId="0" applyNumberFormat="1" applyFont="1" applyBorder="1" applyAlignment="1">
      <alignment vertical="top"/>
    </xf>
    <xf numFmtId="4" fontId="13" fillId="0" borderId="0" xfId="0" applyNumberFormat="1" applyFont="1" applyAlignment="1">
      <alignment vertical="top" wrapText="1"/>
    </xf>
    <xf numFmtId="0" fontId="13" fillId="4" borderId="3" xfId="0" applyFont="1" applyFill="1" applyBorder="1" applyAlignment="1">
      <alignment vertical="top" wrapText="1"/>
    </xf>
    <xf numFmtId="4" fontId="14" fillId="4" borderId="3" xfId="0" applyNumberFormat="1" applyFont="1" applyFill="1" applyBorder="1" applyAlignment="1">
      <alignment horizontal="right" vertical="top"/>
    </xf>
    <xf numFmtId="4" fontId="13" fillId="4" borderId="3" xfId="0" applyNumberFormat="1" applyFont="1" applyFill="1" applyBorder="1" applyAlignment="1">
      <alignment horizontal="right" vertical="top"/>
    </xf>
    <xf numFmtId="4" fontId="13" fillId="4" borderId="3" xfId="0" applyNumberFormat="1" applyFont="1" applyFill="1" applyBorder="1" applyAlignment="1">
      <alignment vertical="top"/>
    </xf>
    <xf numFmtId="4" fontId="14" fillId="0" borderId="0" xfId="0" applyNumberFormat="1" applyFont="1" applyAlignment="1">
      <alignment horizontal="right" vertical="top"/>
    </xf>
    <xf numFmtId="4" fontId="13" fillId="0" borderId="0" xfId="0" applyNumberFormat="1" applyFont="1"/>
    <xf numFmtId="3" fontId="14" fillId="0" borderId="0" xfId="0" applyNumberFormat="1" applyFont="1" applyAlignment="1">
      <alignment vertical="top" wrapText="1"/>
    </xf>
    <xf numFmtId="0" fontId="14" fillId="2" borderId="3" xfId="0" applyFont="1" applyFill="1" applyBorder="1" applyAlignment="1" applyProtection="1">
      <alignment horizontal="center" vertical="top"/>
      <protection locked="0"/>
    </xf>
    <xf numFmtId="0" fontId="14" fillId="0" borderId="3" xfId="0" applyFont="1" applyBorder="1" applyAlignment="1">
      <alignment horizontal="center" vertical="top"/>
    </xf>
    <xf numFmtId="0" fontId="12" fillId="0" borderId="3" xfId="0" applyFont="1" applyBorder="1" applyAlignment="1">
      <alignment vertical="top" wrapText="1"/>
    </xf>
    <xf numFmtId="0" fontId="12" fillId="0" borderId="0" xfId="0" applyFont="1" applyAlignment="1">
      <alignment horizontal="center" vertical="center"/>
    </xf>
    <xf numFmtId="0" fontId="12" fillId="0" borderId="3" xfId="0" applyFont="1" applyBorder="1" applyAlignment="1">
      <alignment horizontal="center" vertical="center" wrapText="1"/>
    </xf>
    <xf numFmtId="0" fontId="17" fillId="0" borderId="0" xfId="0" applyFont="1" applyAlignment="1">
      <alignment vertical="top" wrapText="1"/>
    </xf>
    <xf numFmtId="0" fontId="16" fillId="0" borderId="0" xfId="0" applyFont="1" applyAlignment="1">
      <alignment vertical="top" wrapText="1"/>
    </xf>
    <xf numFmtId="3" fontId="13" fillId="4" borderId="3" xfId="0" applyNumberFormat="1" applyFont="1" applyFill="1" applyBorder="1" applyAlignment="1">
      <alignment vertical="top" wrapText="1"/>
    </xf>
    <xf numFmtId="4" fontId="14" fillId="0" borderId="0" xfId="0" applyNumberFormat="1" applyFont="1" applyAlignment="1">
      <alignment vertical="top"/>
    </xf>
    <xf numFmtId="4" fontId="12" fillId="0" borderId="0" xfId="5" applyNumberFormat="1" applyFont="1" applyAlignment="1">
      <alignment vertical="distributed"/>
    </xf>
    <xf numFmtId="4" fontId="13" fillId="0" borderId="0" xfId="5" applyNumberFormat="1" applyFont="1"/>
    <xf numFmtId="0" fontId="15" fillId="0" borderId="0" xfId="0" applyFont="1" applyAlignment="1">
      <alignment horizontal="left" vertical="top" wrapText="1"/>
    </xf>
    <xf numFmtId="0" fontId="13" fillId="4" borderId="0" xfId="0" applyFont="1" applyFill="1" applyAlignment="1">
      <alignment vertical="top"/>
    </xf>
    <xf numFmtId="4" fontId="13" fillId="0" borderId="3" xfId="0" applyNumberFormat="1" applyFont="1" applyBorder="1" applyAlignment="1" applyProtection="1">
      <alignment vertical="top"/>
      <protection locked="0"/>
    </xf>
    <xf numFmtId="4" fontId="14" fillId="4" borderId="3" xfId="0" applyNumberFormat="1" applyFont="1" applyFill="1" applyBorder="1" applyAlignment="1">
      <alignment vertical="top"/>
    </xf>
    <xf numFmtId="3" fontId="14" fillId="4" borderId="3" xfId="0" applyNumberFormat="1" applyFont="1" applyFill="1" applyBorder="1" applyAlignment="1">
      <alignment vertical="top" wrapText="1"/>
    </xf>
    <xf numFmtId="0" fontId="14" fillId="4" borderId="0" xfId="0" applyFont="1" applyFill="1" applyAlignment="1">
      <alignment vertical="top"/>
    </xf>
    <xf numFmtId="4" fontId="23" fillId="0" borderId="0" xfId="0" applyNumberFormat="1" applyFont="1" applyAlignment="1">
      <alignment vertical="top" wrapText="1"/>
    </xf>
    <xf numFmtId="0" fontId="0" fillId="0" borderId="0" xfId="0" applyAlignment="1">
      <alignment horizontal="left" vertical="top" wrapText="1"/>
    </xf>
    <xf numFmtId="0" fontId="0" fillId="0" borderId="0" xfId="0" applyAlignment="1">
      <alignment vertical="top" wrapText="1"/>
    </xf>
    <xf numFmtId="0" fontId="10" fillId="0" borderId="12" xfId="0" applyFont="1" applyBorder="1" applyAlignment="1">
      <alignment vertical="top" wrapText="1"/>
    </xf>
    <xf numFmtId="0" fontId="0" fillId="0" borderId="6" xfId="0" applyBorder="1" applyAlignment="1">
      <alignment vertical="top" wrapText="1"/>
    </xf>
    <xf numFmtId="4" fontId="0" fillId="0" borderId="7" xfId="0" applyNumberFormat="1" applyBorder="1" applyAlignment="1">
      <alignment horizontal="right" vertical="top" wrapText="1"/>
    </xf>
    <xf numFmtId="4" fontId="10" fillId="0" borderId="7" xfId="0" applyNumberFormat="1" applyFont="1" applyBorder="1" applyAlignment="1">
      <alignment horizontal="right" vertical="top" wrapText="1"/>
    </xf>
    <xf numFmtId="0" fontId="0" fillId="0" borderId="1" xfId="0" applyBorder="1" applyAlignment="1">
      <alignment vertical="top" wrapText="1"/>
    </xf>
    <xf numFmtId="0" fontId="0" fillId="0" borderId="8" xfId="0" applyBorder="1" applyAlignment="1">
      <alignment vertical="top" wrapText="1"/>
    </xf>
    <xf numFmtId="0" fontId="10" fillId="0" borderId="4" xfId="0" applyFont="1" applyBorder="1" applyAlignment="1">
      <alignment vertical="top" wrapText="1"/>
    </xf>
    <xf numFmtId="0" fontId="14" fillId="4" borderId="3" xfId="0" applyFont="1" applyFill="1" applyBorder="1" applyAlignment="1">
      <alignment horizontal="center" vertical="top"/>
    </xf>
    <xf numFmtId="0" fontId="9" fillId="0" borderId="0" xfId="10" applyFont="1" applyAlignment="1">
      <alignment vertical="top"/>
    </xf>
    <xf numFmtId="0" fontId="25" fillId="0" borderId="0" xfId="10" applyFont="1" applyAlignment="1">
      <alignment vertical="top"/>
    </xf>
    <xf numFmtId="0" fontId="25" fillId="0" borderId="0" xfId="10" applyFont="1" applyAlignment="1">
      <alignment horizontal="left" vertical="top" wrapText="1"/>
    </xf>
    <xf numFmtId="0" fontId="25" fillId="0" borderId="0" xfId="10" applyFont="1" applyAlignment="1">
      <alignment horizontal="right" vertical="top"/>
    </xf>
    <xf numFmtId="4" fontId="20" fillId="0" borderId="3" xfId="10" applyNumberFormat="1" applyFont="1" applyBorder="1" applyAlignment="1">
      <alignment horizontal="center" vertical="center"/>
    </xf>
    <xf numFmtId="0" fontId="19" fillId="0" borderId="3" xfId="10" applyFont="1" applyBorder="1" applyAlignment="1">
      <alignment vertical="top" wrapText="1"/>
    </xf>
    <xf numFmtId="4" fontId="19" fillId="0" borderId="3" xfId="10" applyNumberFormat="1" applyFont="1" applyBorder="1" applyAlignment="1">
      <alignment horizontal="right" vertical="top"/>
    </xf>
    <xf numFmtId="0" fontId="20" fillId="0" borderId="3" xfId="10" applyFont="1" applyBorder="1" applyAlignment="1">
      <alignment horizontal="right" vertical="top" wrapText="1"/>
    </xf>
    <xf numFmtId="4" fontId="20" fillId="0" borderId="3" xfId="10" applyNumberFormat="1" applyFont="1" applyBorder="1" applyAlignment="1">
      <alignment horizontal="right" vertical="top"/>
    </xf>
    <xf numFmtId="0" fontId="19" fillId="4" borderId="3" xfId="0" applyFont="1" applyFill="1" applyBorder="1" applyAlignment="1">
      <alignment vertical="top" wrapText="1"/>
    </xf>
    <xf numFmtId="0" fontId="9" fillId="0" borderId="3" xfId="10" applyFont="1" applyBorder="1" applyAlignment="1">
      <alignment vertical="top" wrapText="1"/>
    </xf>
    <xf numFmtId="0" fontId="19" fillId="4" borderId="3" xfId="10" applyFont="1" applyFill="1" applyBorder="1" applyAlignment="1">
      <alignment vertical="top" wrapText="1"/>
    </xf>
    <xf numFmtId="14" fontId="19" fillId="0" borderId="3" xfId="10" applyNumberFormat="1" applyFont="1" applyBorder="1" applyAlignment="1">
      <alignment vertical="top" wrapText="1"/>
    </xf>
    <xf numFmtId="0" fontId="27" fillId="0" borderId="3" xfId="10" applyFont="1" applyBorder="1" applyAlignment="1">
      <alignment vertical="top" wrapText="1"/>
    </xf>
    <xf numFmtId="0" fontId="19" fillId="0" borderId="3" xfId="10" applyFont="1" applyBorder="1" applyAlignment="1">
      <alignment horizontal="left" vertical="top" wrapText="1"/>
    </xf>
    <xf numFmtId="0" fontId="20" fillId="4" borderId="3" xfId="10" applyFont="1" applyFill="1" applyBorder="1" applyAlignment="1">
      <alignment horizontal="right" vertical="top" wrapText="1"/>
    </xf>
    <xf numFmtId="4" fontId="20" fillId="4" borderId="3" xfId="10" applyNumberFormat="1" applyFont="1" applyFill="1" applyBorder="1" applyAlignment="1">
      <alignment horizontal="right" vertical="top"/>
    </xf>
    <xf numFmtId="0" fontId="19" fillId="0" borderId="3" xfId="10" applyFont="1" applyBorder="1" applyAlignment="1">
      <alignment horizontal="right" vertical="top" wrapText="1"/>
    </xf>
    <xf numFmtId="4" fontId="20" fillId="0" borderId="3" xfId="10" quotePrefix="1" applyNumberFormat="1" applyFont="1" applyBorder="1" applyAlignment="1">
      <alignment horizontal="right" vertical="top"/>
    </xf>
    <xf numFmtId="0" fontId="9" fillId="0" borderId="0" xfId="10" applyFont="1" applyAlignment="1">
      <alignment vertical="top" wrapText="1"/>
    </xf>
    <xf numFmtId="4" fontId="9" fillId="0" borderId="0" xfId="10" applyNumberFormat="1" applyFont="1" applyAlignment="1">
      <alignment horizontal="right" vertical="top"/>
    </xf>
    <xf numFmtId="0" fontId="28" fillId="0" borderId="0" xfId="10" applyFont="1" applyAlignment="1">
      <alignment vertical="top"/>
    </xf>
    <xf numFmtId="0" fontId="25" fillId="0" borderId="3" xfId="10" applyFont="1" applyBorder="1" applyAlignment="1">
      <alignment vertical="top" wrapText="1"/>
    </xf>
    <xf numFmtId="0" fontId="25" fillId="0" borderId="3" xfId="10" applyFont="1" applyBorder="1" applyAlignment="1">
      <alignment horizontal="center" vertical="top" wrapText="1"/>
    </xf>
    <xf numFmtId="0" fontId="25" fillId="0" borderId="3" xfId="10" applyFont="1" applyBorder="1" applyAlignment="1" applyProtection="1">
      <alignment horizontal="right" vertical="top" wrapText="1"/>
      <protection locked="0"/>
    </xf>
    <xf numFmtId="4" fontId="25" fillId="0" borderId="3" xfId="10" applyNumberFormat="1" applyFont="1" applyBorder="1" applyAlignment="1">
      <alignment horizontal="right" vertical="top"/>
    </xf>
    <xf numFmtId="4" fontId="9" fillId="0" borderId="3" xfId="10" applyNumberFormat="1" applyFont="1" applyBorder="1" applyAlignment="1">
      <alignment horizontal="right" vertical="top"/>
    </xf>
    <xf numFmtId="4" fontId="28" fillId="0" borderId="0" xfId="10" applyNumberFormat="1" applyFont="1" applyAlignment="1">
      <alignment horizontal="right" vertical="top"/>
    </xf>
    <xf numFmtId="0" fontId="28" fillId="0" borderId="0" xfId="10" applyFont="1" applyAlignment="1">
      <alignment vertical="top" wrapText="1"/>
    </xf>
    <xf numFmtId="0" fontId="27" fillId="4" borderId="0" xfId="0" applyFont="1" applyFill="1"/>
    <xf numFmtId="0" fontId="32" fillId="4" borderId="0" xfId="0" applyFont="1" applyFill="1"/>
    <xf numFmtId="0" fontId="32" fillId="6" borderId="3" xfId="0" applyFont="1" applyFill="1" applyBorder="1"/>
    <xf numFmtId="0" fontId="27" fillId="6" borderId="3" xfId="0" applyFont="1" applyFill="1" applyBorder="1"/>
    <xf numFmtId="0" fontId="27" fillId="6" borderId="3" xfId="0" applyFont="1" applyFill="1" applyBorder="1" applyAlignment="1">
      <alignment vertical="center" wrapText="1"/>
    </xf>
    <xf numFmtId="0" fontId="32" fillId="4" borderId="0" xfId="0" applyFont="1" applyFill="1" applyAlignment="1">
      <alignment horizontal="center" vertical="center" wrapText="1"/>
    </xf>
    <xf numFmtId="0" fontId="32" fillId="6" borderId="3" xfId="0" applyFont="1" applyFill="1" applyBorder="1" applyAlignment="1">
      <alignment horizontal="center" vertical="center" wrapText="1"/>
    </xf>
    <xf numFmtId="0" fontId="27" fillId="4" borderId="0" xfId="0" applyFont="1" applyFill="1" applyAlignment="1">
      <alignment horizontal="center" vertical="center" wrapText="1"/>
    </xf>
    <xf numFmtId="0" fontId="27" fillId="6" borderId="3" xfId="0" applyFont="1" applyFill="1" applyBorder="1" applyAlignment="1">
      <alignment horizontal="left" vertical="center" wrapText="1"/>
    </xf>
    <xf numFmtId="10" fontId="32" fillId="6" borderId="3" xfId="9" applyNumberFormat="1" applyFont="1" applyFill="1" applyBorder="1" applyAlignment="1" applyProtection="1">
      <alignment horizontal="center" vertical="center"/>
    </xf>
    <xf numFmtId="10" fontId="32" fillId="4" borderId="0" xfId="9" applyNumberFormat="1" applyFont="1" applyFill="1" applyBorder="1" applyAlignment="1" applyProtection="1">
      <alignment horizontal="center" vertical="center"/>
    </xf>
    <xf numFmtId="4" fontId="27" fillId="4" borderId="0" xfId="0" applyNumberFormat="1" applyFont="1" applyFill="1"/>
    <xf numFmtId="9" fontId="27" fillId="4" borderId="0" xfId="0" applyNumberFormat="1" applyFont="1" applyFill="1"/>
    <xf numFmtId="0" fontId="27" fillId="4" borderId="3" xfId="0" applyFont="1" applyFill="1" applyBorder="1" applyAlignment="1">
      <alignment vertical="center" wrapText="1"/>
    </xf>
    <xf numFmtId="1" fontId="32" fillId="4" borderId="3" xfId="9" applyNumberFormat="1" applyFont="1" applyFill="1" applyBorder="1" applyAlignment="1" applyProtection="1">
      <alignment horizontal="center" vertical="center"/>
    </xf>
    <xf numFmtId="0" fontId="27" fillId="4" borderId="0" xfId="0" applyFont="1" applyFill="1" applyAlignment="1">
      <alignment vertical="center" wrapText="1"/>
    </xf>
    <xf numFmtId="4" fontId="32" fillId="6" borderId="3" xfId="9" applyNumberFormat="1" applyFont="1" applyFill="1" applyBorder="1" applyAlignment="1" applyProtection="1">
      <alignment horizontal="center" vertical="center"/>
    </xf>
    <xf numFmtId="4" fontId="20" fillId="0" borderId="3" xfId="0" applyNumberFormat="1" applyFont="1" applyBorder="1" applyAlignment="1">
      <alignment vertical="top"/>
    </xf>
    <xf numFmtId="4" fontId="5" fillId="0" borderId="0" xfId="0" applyNumberFormat="1" applyFont="1" applyAlignment="1">
      <alignment horizontal="center" vertical="top"/>
    </xf>
    <xf numFmtId="4" fontId="20" fillId="0" borderId="3" xfId="0" applyNumberFormat="1" applyFont="1" applyBorder="1" applyAlignment="1">
      <alignment horizontal="left" vertical="top" wrapText="1"/>
    </xf>
    <xf numFmtId="0" fontId="19" fillId="0" borderId="3" xfId="4" applyFont="1" applyBorder="1" applyAlignment="1">
      <alignment horizontal="right" vertical="top" wrapText="1"/>
    </xf>
    <xf numFmtId="4" fontId="19" fillId="0" borderId="3" xfId="0" applyNumberFormat="1" applyFont="1" applyBorder="1" applyAlignment="1">
      <alignment horizontal="left" vertical="top" wrapText="1"/>
    </xf>
    <xf numFmtId="3" fontId="20" fillId="0" borderId="3" xfId="0" applyNumberFormat="1" applyFont="1" applyBorder="1" applyAlignment="1">
      <alignment horizontal="right" vertical="top"/>
    </xf>
    <xf numFmtId="3" fontId="19" fillId="2" borderId="3" xfId="0" applyNumberFormat="1" applyFont="1" applyFill="1" applyBorder="1" applyAlignment="1" applyProtection="1">
      <alignment horizontal="right" vertical="top"/>
      <protection locked="0"/>
    </xf>
    <xf numFmtId="0" fontId="25" fillId="0" borderId="3" xfId="0" applyFont="1" applyBorder="1" applyAlignment="1">
      <alignment horizontal="right" vertical="top"/>
    </xf>
    <xf numFmtId="4" fontId="6" fillId="0" borderId="0" xfId="0" applyNumberFormat="1" applyFont="1" applyAlignment="1">
      <alignment horizontal="center" vertical="top"/>
    </xf>
    <xf numFmtId="4" fontId="20" fillId="0" borderId="0" xfId="0" applyNumberFormat="1" applyFont="1" applyAlignment="1">
      <alignment horizontal="left" vertical="top" wrapText="1"/>
    </xf>
    <xf numFmtId="4" fontId="19" fillId="0" borderId="3" xfId="4" applyNumberFormat="1" applyFont="1" applyBorder="1" applyAlignment="1">
      <alignment horizontal="left" vertical="top" wrapText="1"/>
    </xf>
    <xf numFmtId="0" fontId="9" fillId="0" borderId="3" xfId="0" applyFont="1" applyBorder="1" applyAlignment="1">
      <alignment horizontal="right" vertical="top"/>
    </xf>
    <xf numFmtId="3" fontId="25" fillId="0" borderId="3" xfId="0" applyNumberFormat="1" applyFont="1" applyBorder="1" applyAlignment="1">
      <alignment horizontal="right" vertical="top"/>
    </xf>
    <xf numFmtId="3" fontId="9" fillId="2" borderId="3" xfId="0" applyNumberFormat="1" applyFont="1" applyFill="1" applyBorder="1" applyAlignment="1" applyProtection="1">
      <alignment horizontal="right" vertical="top"/>
      <protection locked="0"/>
    </xf>
    <xf numFmtId="4" fontId="0" fillId="0" borderId="0" xfId="0" applyNumberFormat="1" applyAlignment="1">
      <alignment vertical="top"/>
    </xf>
    <xf numFmtId="3" fontId="19" fillId="0" borderId="3" xfId="0" applyNumberFormat="1" applyFont="1" applyBorder="1" applyAlignment="1">
      <alignment horizontal="right" vertical="top"/>
    </xf>
    <xf numFmtId="4" fontId="19" fillId="0" borderId="3" xfId="0" applyNumberFormat="1" applyFont="1" applyBorder="1" applyAlignment="1">
      <alignment vertical="top" wrapText="1"/>
    </xf>
    <xf numFmtId="0" fontId="20" fillId="0" borderId="3" xfId="4" applyFont="1" applyBorder="1" applyAlignment="1">
      <alignment horizontal="right" vertical="top" wrapText="1"/>
    </xf>
    <xf numFmtId="0" fontId="20" fillId="0" borderId="0" xfId="4" applyFont="1" applyAlignment="1">
      <alignment horizontal="right" vertical="top" wrapText="1"/>
    </xf>
    <xf numFmtId="3" fontId="20" fillId="0" borderId="0" xfId="0" applyNumberFormat="1" applyFont="1" applyAlignment="1">
      <alignment horizontal="right" vertical="top"/>
    </xf>
    <xf numFmtId="4" fontId="4" fillId="0" borderId="0" xfId="0" applyNumberFormat="1" applyFont="1" applyAlignment="1">
      <alignment vertical="top"/>
    </xf>
    <xf numFmtId="3" fontId="20" fillId="0" borderId="3" xfId="0" applyNumberFormat="1" applyFont="1" applyBorder="1" applyAlignment="1">
      <alignment horizontal="center" vertical="center"/>
    </xf>
    <xf numFmtId="0" fontId="19" fillId="0" borderId="3" xfId="0" applyFont="1" applyBorder="1" applyAlignment="1">
      <alignment horizontal="right" vertical="top"/>
    </xf>
    <xf numFmtId="3" fontId="19" fillId="5" borderId="3" xfId="0" applyNumberFormat="1" applyFont="1" applyFill="1" applyBorder="1" applyAlignment="1" applyProtection="1">
      <alignment horizontal="right" vertical="top"/>
      <protection locked="0"/>
    </xf>
    <xf numFmtId="0" fontId="20" fillId="0" borderId="9" xfId="0" applyFont="1" applyBorder="1" applyAlignment="1">
      <alignment horizontal="right" vertical="top"/>
    </xf>
    <xf numFmtId="4" fontId="20" fillId="0" borderId="9" xfId="0" applyNumberFormat="1" applyFont="1" applyBorder="1" applyAlignment="1">
      <alignment vertical="top" wrapText="1"/>
    </xf>
    <xf numFmtId="3" fontId="20" fillId="0" borderId="9" xfId="0" applyNumberFormat="1" applyFont="1" applyBorder="1" applyAlignment="1">
      <alignment horizontal="right" vertical="top"/>
    </xf>
    <xf numFmtId="0" fontId="20" fillId="0" borderId="3" xfId="0" applyFont="1" applyBorder="1" applyAlignment="1">
      <alignment horizontal="right" vertical="top"/>
    </xf>
    <xf numFmtId="4" fontId="20" fillId="0" borderId="3" xfId="0" applyNumberFormat="1" applyFont="1" applyBorder="1" applyAlignment="1">
      <alignment vertical="top" wrapText="1"/>
    </xf>
    <xf numFmtId="3" fontId="32" fillId="2" borderId="3" xfId="0" applyNumberFormat="1" applyFont="1" applyFill="1" applyBorder="1" applyAlignment="1" applyProtection="1">
      <alignment horizontal="right" vertical="top"/>
      <protection locked="0"/>
    </xf>
    <xf numFmtId="4" fontId="19" fillId="4" borderId="3" xfId="0" applyNumberFormat="1" applyFont="1" applyFill="1" applyBorder="1" applyAlignment="1">
      <alignment vertical="top" wrapText="1"/>
    </xf>
    <xf numFmtId="4" fontId="0" fillId="4" borderId="0" xfId="0" applyNumberFormat="1" applyFill="1" applyAlignment="1">
      <alignment vertical="top"/>
    </xf>
    <xf numFmtId="0" fontId="32" fillId="4" borderId="3" xfId="0" applyFont="1" applyFill="1" applyBorder="1" applyAlignment="1">
      <alignment horizontal="center" vertical="center" wrapText="1"/>
    </xf>
    <xf numFmtId="4" fontId="19" fillId="2" borderId="3" xfId="0" applyNumberFormat="1" applyFont="1" applyFill="1" applyBorder="1" applyAlignment="1" applyProtection="1">
      <alignment vertical="top"/>
      <protection locked="0"/>
    </xf>
    <xf numFmtId="0" fontId="33" fillId="0" borderId="0" xfId="0" applyFont="1"/>
    <xf numFmtId="0" fontId="35" fillId="0" borderId="0" xfId="0" applyFont="1" applyAlignment="1" applyProtection="1">
      <alignment vertical="top"/>
      <protection hidden="1"/>
    </xf>
    <xf numFmtId="0" fontId="14" fillId="0" borderId="3" xfId="0" applyFont="1" applyBorder="1" applyAlignment="1" applyProtection="1">
      <alignment vertical="top" wrapText="1"/>
      <protection hidden="1"/>
    </xf>
    <xf numFmtId="0" fontId="14" fillId="0" borderId="3" xfId="0" applyFont="1" applyBorder="1" applyAlignment="1" applyProtection="1">
      <alignment horizontal="center" vertical="top"/>
      <protection hidden="1"/>
    </xf>
    <xf numFmtId="0" fontId="0" fillId="0" borderId="0" xfId="0" applyAlignment="1" applyProtection="1">
      <alignment vertical="top"/>
      <protection hidden="1"/>
    </xf>
    <xf numFmtId="0" fontId="13" fillId="0" borderId="3" xfId="0" applyFont="1" applyBorder="1" applyAlignment="1" applyProtection="1">
      <alignment vertical="top" wrapText="1"/>
      <protection hidden="1"/>
    </xf>
    <xf numFmtId="3" fontId="13" fillId="0" borderId="3" xfId="0" applyNumberFormat="1" applyFont="1" applyBorder="1" applyAlignment="1" applyProtection="1">
      <alignment vertical="top"/>
      <protection hidden="1"/>
    </xf>
    <xf numFmtId="10" fontId="13" fillId="0" borderId="3" xfId="0" applyNumberFormat="1" applyFont="1" applyBorder="1" applyAlignment="1" applyProtection="1">
      <alignment vertical="top"/>
      <protection hidden="1"/>
    </xf>
    <xf numFmtId="0" fontId="13" fillId="0" borderId="0" xfId="0" applyFont="1" applyAlignment="1" applyProtection="1">
      <alignment vertical="top" wrapText="1"/>
      <protection hidden="1"/>
    </xf>
    <xf numFmtId="3" fontId="13" fillId="0" borderId="0" xfId="0" applyNumberFormat="1" applyFont="1" applyAlignment="1" applyProtection="1">
      <alignment horizontal="right" vertical="top"/>
      <protection hidden="1"/>
    </xf>
    <xf numFmtId="0" fontId="4" fillId="0" borderId="0" xfId="0" applyFont="1" applyAlignment="1" applyProtection="1">
      <alignment vertical="top"/>
      <protection hidden="1"/>
    </xf>
    <xf numFmtId="0" fontId="13" fillId="3" borderId="3" xfId="0" applyFont="1" applyFill="1" applyBorder="1" applyAlignment="1" applyProtection="1">
      <alignment vertical="top" wrapText="1"/>
      <protection hidden="1"/>
    </xf>
    <xf numFmtId="3" fontId="13" fillId="3" borderId="3" xfId="0" applyNumberFormat="1" applyFont="1" applyFill="1" applyBorder="1" applyAlignment="1" applyProtection="1">
      <alignment vertical="top"/>
      <protection hidden="1"/>
    </xf>
    <xf numFmtId="9" fontId="13" fillId="0" borderId="3" xfId="0" applyNumberFormat="1" applyFont="1" applyBorder="1" applyAlignment="1" applyProtection="1">
      <alignment vertical="top"/>
      <protection hidden="1"/>
    </xf>
    <xf numFmtId="9" fontId="13" fillId="0" borderId="0" xfId="0" applyNumberFormat="1" applyFont="1" applyAlignment="1" applyProtection="1">
      <alignment vertical="top"/>
      <protection hidden="1"/>
    </xf>
    <xf numFmtId="3" fontId="13" fillId="0" borderId="3" xfId="0" applyNumberFormat="1" applyFont="1" applyBorder="1" applyAlignment="1" applyProtection="1">
      <alignment horizontal="right" vertical="top"/>
      <protection hidden="1"/>
    </xf>
    <xf numFmtId="0" fontId="14" fillId="6" borderId="3" xfId="0" applyFont="1" applyFill="1" applyBorder="1" applyAlignment="1" applyProtection="1">
      <alignment vertical="top" wrapText="1"/>
      <protection hidden="1"/>
    </xf>
    <xf numFmtId="9" fontId="13" fillId="6" borderId="3" xfId="0" applyNumberFormat="1" applyFont="1" applyFill="1" applyBorder="1" applyAlignment="1" applyProtection="1">
      <alignment vertical="top"/>
      <protection hidden="1"/>
    </xf>
    <xf numFmtId="0" fontId="13" fillId="0" borderId="3" xfId="0" applyFont="1" applyBorder="1" applyAlignment="1" applyProtection="1">
      <alignment vertical="top"/>
      <protection hidden="1"/>
    </xf>
    <xf numFmtId="2" fontId="13" fillId="0" borderId="3" xfId="0" applyNumberFormat="1" applyFont="1" applyBorder="1" applyAlignment="1" applyProtection="1">
      <alignment vertical="top"/>
      <protection hidden="1"/>
    </xf>
    <xf numFmtId="0" fontId="36" fillId="0" borderId="0" xfId="0" applyFont="1" applyAlignment="1" applyProtection="1">
      <alignment vertical="top"/>
      <protection hidden="1"/>
    </xf>
    <xf numFmtId="9" fontId="14" fillId="0" borderId="3" xfId="0" applyNumberFormat="1" applyFont="1" applyBorder="1" applyAlignment="1" applyProtection="1">
      <alignment vertical="top"/>
      <protection hidden="1"/>
    </xf>
    <xf numFmtId="0" fontId="13" fillId="0" borderId="0" xfId="0" applyFont="1" applyAlignment="1" applyProtection="1">
      <alignment vertical="top"/>
      <protection hidden="1"/>
    </xf>
    <xf numFmtId="1" fontId="13" fillId="0" borderId="3" xfId="0" applyNumberFormat="1" applyFont="1" applyBorder="1" applyAlignment="1" applyProtection="1">
      <alignment vertical="top"/>
      <protection hidden="1"/>
    </xf>
    <xf numFmtId="4" fontId="14" fillId="0" borderId="3" xfId="0" applyNumberFormat="1" applyFont="1" applyBorder="1" applyAlignment="1" applyProtection="1">
      <alignment horizontal="center" vertical="top"/>
      <protection hidden="1"/>
    </xf>
    <xf numFmtId="3" fontId="14" fillId="0" borderId="3" xfId="0" applyNumberFormat="1" applyFont="1" applyBorder="1" applyAlignment="1" applyProtection="1">
      <alignment horizontal="center" vertical="top"/>
      <protection hidden="1"/>
    </xf>
    <xf numFmtId="0" fontId="37" fillId="0" borderId="0" xfId="0" applyFont="1" applyAlignment="1" applyProtection="1">
      <alignment vertical="top"/>
      <protection hidden="1"/>
    </xf>
    <xf numFmtId="0" fontId="14" fillId="0" borderId="0" xfId="0" applyFont="1" applyAlignment="1" applyProtection="1">
      <alignment vertical="top" wrapText="1"/>
      <protection hidden="1"/>
    </xf>
    <xf numFmtId="0" fontId="13" fillId="0" borderId="1" xfId="0" applyFont="1" applyBorder="1" applyAlignment="1" applyProtection="1">
      <alignment vertical="top" wrapText="1"/>
      <protection hidden="1"/>
    </xf>
    <xf numFmtId="9" fontId="13" fillId="0" borderId="1" xfId="0" applyNumberFormat="1" applyFont="1" applyBorder="1" applyAlignment="1" applyProtection="1">
      <alignment vertical="top"/>
      <protection hidden="1"/>
    </xf>
    <xf numFmtId="0" fontId="13" fillId="6" borderId="3" xfId="0" applyFont="1" applyFill="1" applyBorder="1" applyAlignment="1" applyProtection="1">
      <alignment vertical="top" wrapText="1"/>
      <protection hidden="1"/>
    </xf>
    <xf numFmtId="2" fontId="13" fillId="6" borderId="3" xfId="0" applyNumberFormat="1" applyFont="1" applyFill="1" applyBorder="1" applyAlignment="1" applyProtection="1">
      <alignment vertical="top"/>
      <protection hidden="1"/>
    </xf>
    <xf numFmtId="0" fontId="38" fillId="0" borderId="0" xfId="0" applyFont="1" applyAlignment="1" applyProtection="1">
      <alignment horizontal="left" vertical="top" wrapText="1"/>
      <protection hidden="1"/>
    </xf>
    <xf numFmtId="0" fontId="19" fillId="0" borderId="0" xfId="0" applyFont="1" applyAlignment="1" applyProtection="1">
      <alignment vertical="top" wrapText="1"/>
      <protection hidden="1"/>
    </xf>
    <xf numFmtId="10" fontId="19" fillId="0" borderId="0" xfId="0" applyNumberFormat="1" applyFont="1" applyAlignment="1" applyProtection="1">
      <alignment vertical="top" wrapText="1"/>
      <protection hidden="1"/>
    </xf>
    <xf numFmtId="0" fontId="19" fillId="0" borderId="0" xfId="0" applyFont="1" applyAlignment="1" applyProtection="1">
      <alignment vertical="top"/>
      <protection hidden="1"/>
    </xf>
    <xf numFmtId="0" fontId="20" fillId="0" borderId="0" xfId="0" applyFont="1" applyAlignment="1" applyProtection="1">
      <alignment vertical="top" wrapText="1"/>
      <protection hidden="1"/>
    </xf>
    <xf numFmtId="0" fontId="20" fillId="0" borderId="3" xfId="0" applyFont="1" applyBorder="1" applyAlignment="1" applyProtection="1">
      <alignment vertical="top" wrapText="1"/>
      <protection hidden="1"/>
    </xf>
    <xf numFmtId="0" fontId="14" fillId="0" borderId="3" xfId="0" applyFont="1" applyBorder="1" applyAlignment="1" applyProtection="1">
      <alignment horizontal="center" vertical="top" wrapText="1"/>
      <protection hidden="1"/>
    </xf>
    <xf numFmtId="0" fontId="14" fillId="0" borderId="0" xfId="0" applyFont="1" applyAlignment="1" applyProtection="1">
      <alignment horizontal="center" vertical="top" wrapText="1"/>
      <protection hidden="1"/>
    </xf>
    <xf numFmtId="3" fontId="20" fillId="0" borderId="3" xfId="0" applyNumberFormat="1" applyFont="1" applyBorder="1" applyAlignment="1" applyProtection="1">
      <alignment vertical="top" wrapText="1"/>
      <protection hidden="1"/>
    </xf>
    <xf numFmtId="10" fontId="20" fillId="0" borderId="3" xfId="0" applyNumberFormat="1" applyFont="1" applyBorder="1" applyAlignment="1" applyProtection="1">
      <alignment vertical="top" wrapText="1"/>
      <protection hidden="1"/>
    </xf>
    <xf numFmtId="10" fontId="20" fillId="0" borderId="0" xfId="0" applyNumberFormat="1" applyFont="1" applyAlignment="1" applyProtection="1">
      <alignment vertical="top" wrapText="1"/>
      <protection hidden="1"/>
    </xf>
    <xf numFmtId="0" fontId="39" fillId="0" borderId="0" xfId="0" applyFont="1" applyAlignment="1" applyProtection="1">
      <alignment vertical="top"/>
      <protection hidden="1"/>
    </xf>
    <xf numFmtId="0" fontId="19" fillId="0" borderId="3" xfId="0" applyFont="1" applyBorder="1" applyAlignment="1" applyProtection="1">
      <alignment vertical="top" wrapText="1"/>
      <protection hidden="1"/>
    </xf>
    <xf numFmtId="3" fontId="19" fillId="0" borderId="3" xfId="0" applyNumberFormat="1" applyFont="1" applyBorder="1" applyAlignment="1" applyProtection="1">
      <alignment vertical="top" wrapText="1"/>
      <protection hidden="1"/>
    </xf>
    <xf numFmtId="10" fontId="19" fillId="0" borderId="3" xfId="0" applyNumberFormat="1" applyFont="1" applyBorder="1" applyAlignment="1" applyProtection="1">
      <alignment vertical="top" wrapText="1"/>
      <protection hidden="1"/>
    </xf>
    <xf numFmtId="0" fontId="40" fillId="0" borderId="0" xfId="0" applyFont="1" applyAlignment="1" applyProtection="1">
      <alignment vertical="top"/>
      <protection hidden="1"/>
    </xf>
    <xf numFmtId="3" fontId="20" fillId="0" borderId="0" xfId="0" applyNumberFormat="1" applyFont="1" applyAlignment="1" applyProtection="1">
      <alignment vertical="top" wrapText="1"/>
      <protection hidden="1"/>
    </xf>
    <xf numFmtId="0" fontId="20" fillId="0" borderId="0" xfId="0" applyFont="1" applyAlignment="1" applyProtection="1">
      <alignment vertical="top"/>
      <protection hidden="1"/>
    </xf>
    <xf numFmtId="0" fontId="14" fillId="0" borderId="0" xfId="0" applyFont="1" applyAlignment="1" applyProtection="1">
      <alignment vertical="top"/>
      <protection hidden="1"/>
    </xf>
    <xf numFmtId="0" fontId="19" fillId="0" borderId="3" xfId="0" applyFont="1" applyBorder="1" applyAlignment="1" applyProtection="1">
      <alignment horizontal="left" vertical="top"/>
      <protection hidden="1"/>
    </xf>
    <xf numFmtId="0" fontId="41" fillId="0" borderId="0" xfId="0" applyFont="1" applyAlignment="1" applyProtection="1">
      <alignment vertical="top"/>
      <protection hidden="1"/>
    </xf>
    <xf numFmtId="0" fontId="20" fillId="4" borderId="3" xfId="0" applyFont="1" applyFill="1" applyBorder="1" applyAlignment="1" applyProtection="1">
      <alignment vertical="top" wrapText="1"/>
      <protection hidden="1"/>
    </xf>
    <xf numFmtId="3" fontId="20" fillId="4" borderId="3" xfId="0" applyNumberFormat="1" applyFont="1" applyFill="1" applyBorder="1" applyAlignment="1" applyProtection="1">
      <alignment vertical="top" wrapText="1"/>
      <protection hidden="1"/>
    </xf>
    <xf numFmtId="0" fontId="19" fillId="4" borderId="0" xfId="0" applyFont="1" applyFill="1" applyAlignment="1" applyProtection="1">
      <alignment vertical="top" wrapText="1"/>
      <protection hidden="1"/>
    </xf>
    <xf numFmtId="10" fontId="20" fillId="4" borderId="3" xfId="0" applyNumberFormat="1" applyFont="1" applyFill="1" applyBorder="1" applyAlignment="1" applyProtection="1">
      <alignment vertical="top" wrapText="1"/>
      <protection hidden="1"/>
    </xf>
    <xf numFmtId="10" fontId="20" fillId="4" borderId="0" xfId="0" applyNumberFormat="1" applyFont="1" applyFill="1" applyAlignment="1" applyProtection="1">
      <alignment vertical="top" wrapText="1"/>
      <protection hidden="1"/>
    </xf>
    <xf numFmtId="0" fontId="20" fillId="4" borderId="0" xfId="0" applyFont="1" applyFill="1" applyAlignment="1" applyProtection="1">
      <alignment vertical="top" wrapText="1"/>
      <protection hidden="1"/>
    </xf>
    <xf numFmtId="0" fontId="40" fillId="4" borderId="0" xfId="0" applyFont="1" applyFill="1" applyAlignment="1" applyProtection="1">
      <alignment vertical="top"/>
      <protection hidden="1"/>
    </xf>
    <xf numFmtId="3" fontId="19" fillId="0" borderId="0" xfId="0" applyNumberFormat="1" applyFont="1" applyAlignment="1" applyProtection="1">
      <alignment vertical="top" wrapText="1"/>
      <protection hidden="1"/>
    </xf>
    <xf numFmtId="3" fontId="19" fillId="7" borderId="3" xfId="0" applyNumberFormat="1" applyFont="1" applyFill="1" applyBorder="1" applyAlignment="1" applyProtection="1">
      <alignment vertical="top" wrapText="1"/>
      <protection hidden="1"/>
    </xf>
    <xf numFmtId="3" fontId="20" fillId="7" borderId="3" xfId="0" applyNumberFormat="1" applyFont="1" applyFill="1" applyBorder="1" applyAlignment="1" applyProtection="1">
      <alignment vertical="top" wrapText="1"/>
      <protection hidden="1"/>
    </xf>
    <xf numFmtId="0" fontId="19" fillId="7" borderId="3" xfId="0" applyFont="1" applyFill="1" applyBorder="1" applyAlignment="1" applyProtection="1">
      <alignment vertical="top" wrapText="1"/>
      <protection hidden="1"/>
    </xf>
    <xf numFmtId="0" fontId="20" fillId="7" borderId="3" xfId="0" applyFont="1" applyFill="1" applyBorder="1" applyAlignment="1" applyProtection="1">
      <alignment vertical="top" wrapText="1"/>
      <protection hidden="1"/>
    </xf>
    <xf numFmtId="0" fontId="32" fillId="4" borderId="3" xfId="0" applyFont="1" applyFill="1" applyBorder="1" applyAlignment="1">
      <alignment horizontal="center" wrapText="1"/>
    </xf>
    <xf numFmtId="0" fontId="32" fillId="0" borderId="3" xfId="10" applyFont="1" applyBorder="1" applyAlignment="1">
      <alignment horizontal="right" vertical="top" wrapText="1"/>
    </xf>
    <xf numFmtId="4" fontId="19" fillId="4" borderId="3" xfId="0" applyNumberFormat="1" applyFont="1" applyFill="1" applyBorder="1" applyAlignment="1" applyProtection="1">
      <alignment vertical="top"/>
      <protection locked="0"/>
    </xf>
    <xf numFmtId="0" fontId="25" fillId="0" borderId="0" xfId="10" applyFont="1" applyAlignment="1">
      <alignment horizontal="left" vertical="top"/>
    </xf>
    <xf numFmtId="0" fontId="9" fillId="0" borderId="9" xfId="10" applyFont="1" applyBorder="1" applyAlignment="1">
      <alignment vertical="top" wrapText="1"/>
    </xf>
    <xf numFmtId="4" fontId="9" fillId="0" borderId="9" xfId="10" applyNumberFormat="1" applyFont="1" applyBorder="1" applyAlignment="1">
      <alignment horizontal="right" vertical="top"/>
    </xf>
    <xf numFmtId="0" fontId="13" fillId="0" borderId="3" xfId="0" applyFont="1" applyBorder="1" applyAlignment="1">
      <alignment vertical="top"/>
    </xf>
    <xf numFmtId="4" fontId="25" fillId="7" borderId="3" xfId="10" applyNumberFormat="1" applyFont="1" applyFill="1" applyBorder="1" applyAlignment="1">
      <alignment horizontal="right" vertical="top"/>
    </xf>
    <xf numFmtId="0" fontId="12" fillId="0" borderId="3" xfId="0" applyFont="1" applyBorder="1" applyAlignment="1">
      <alignment horizontal="center" vertical="center" wrapText="1"/>
    </xf>
    <xf numFmtId="3" fontId="12" fillId="0" borderId="3" xfId="0" applyNumberFormat="1" applyFont="1" applyBorder="1" applyAlignment="1">
      <alignment horizontal="center" vertical="center"/>
    </xf>
    <xf numFmtId="0" fontId="12" fillId="0" borderId="3" xfId="0" applyFont="1" applyBorder="1" applyAlignment="1">
      <alignment horizontal="left" vertical="top" wrapText="1"/>
    </xf>
    <xf numFmtId="3" fontId="12" fillId="0" borderId="4" xfId="0" applyNumberFormat="1" applyFont="1" applyBorder="1" applyAlignment="1">
      <alignment horizontal="center" vertical="top"/>
    </xf>
    <xf numFmtId="3" fontId="12" fillId="0" borderId="2" xfId="0" applyNumberFormat="1" applyFont="1" applyBorder="1" applyAlignment="1">
      <alignment horizontal="center" vertical="top"/>
    </xf>
    <xf numFmtId="0" fontId="12" fillId="0" borderId="3" xfId="0" applyFont="1" applyBorder="1" applyAlignment="1">
      <alignment horizontal="center" vertical="top" wrapText="1"/>
    </xf>
    <xf numFmtId="0" fontId="38" fillId="0" borderId="0" xfId="0" applyFont="1" applyAlignment="1" applyProtection="1">
      <alignment horizontal="left" vertical="top" wrapText="1"/>
      <protection hidden="1"/>
    </xf>
    <xf numFmtId="0" fontId="19" fillId="0" borderId="0" xfId="0" applyFont="1" applyAlignment="1" applyProtection="1">
      <alignment horizontal="center" vertical="top" wrapText="1"/>
      <protection hidden="1"/>
    </xf>
    <xf numFmtId="0" fontId="19" fillId="0" borderId="0" xfId="0" applyFont="1" applyAlignment="1" applyProtection="1">
      <alignment horizontal="left" vertical="top" wrapText="1"/>
      <protection hidden="1"/>
    </xf>
    <xf numFmtId="0" fontId="18" fillId="0" borderId="0" xfId="0" applyFont="1" applyAlignment="1" applyProtection="1">
      <alignment horizontal="left" vertical="top"/>
      <protection hidden="1"/>
    </xf>
    <xf numFmtId="0" fontId="13" fillId="0" borderId="3" xfId="0" applyFont="1" applyBorder="1" applyAlignment="1" applyProtection="1">
      <alignment horizontal="left" vertical="top" wrapText="1"/>
      <protection hidden="1"/>
    </xf>
    <xf numFmtId="0" fontId="14" fillId="0" borderId="3" xfId="0" applyFont="1" applyBorder="1" applyAlignment="1" applyProtection="1">
      <alignment horizontal="left" vertical="top"/>
      <protection hidden="1"/>
    </xf>
    <xf numFmtId="0" fontId="13" fillId="0" borderId="3" xfId="0" applyFont="1" applyBorder="1" applyAlignment="1" applyProtection="1">
      <alignment horizontal="center" vertical="top" wrapText="1"/>
      <protection hidden="1"/>
    </xf>
    <xf numFmtId="0" fontId="10" fillId="0" borderId="2" xfId="0" applyFont="1" applyBorder="1" applyAlignment="1">
      <alignment horizontal="left" vertical="top" wrapText="1"/>
    </xf>
    <xf numFmtId="0" fontId="0" fillId="0" borderId="0" xfId="0" applyAlignment="1">
      <alignment horizontal="left" vertical="top" wrapText="1"/>
    </xf>
    <xf numFmtId="0" fontId="18" fillId="0" borderId="0" xfId="0" applyFont="1" applyAlignment="1">
      <alignment horizontal="center" vertical="top" wrapText="1"/>
    </xf>
    <xf numFmtId="4" fontId="0" fillId="0" borderId="0" xfId="0" applyNumberFormat="1" applyAlignment="1">
      <alignment horizontal="left" vertical="top" wrapText="1"/>
    </xf>
    <xf numFmtId="4" fontId="10" fillId="0" borderId="0" xfId="0" applyNumberFormat="1" applyFont="1" applyAlignment="1">
      <alignment horizontal="left" vertical="top" wrapText="1"/>
    </xf>
    <xf numFmtId="4" fontId="10" fillId="0" borderId="7" xfId="0" applyNumberFormat="1" applyFont="1" applyBorder="1" applyAlignment="1">
      <alignment horizontal="left" vertical="top" wrapText="1"/>
    </xf>
    <xf numFmtId="0" fontId="30" fillId="6" borderId="10" xfId="0" applyFont="1" applyFill="1" applyBorder="1" applyAlignment="1">
      <alignment horizontal="left" vertical="top" wrapText="1"/>
    </xf>
    <xf numFmtId="0" fontId="30" fillId="6" borderId="11"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7" xfId="0" applyFont="1" applyFill="1" applyBorder="1" applyAlignment="1">
      <alignment horizontal="left" vertical="top" wrapText="1"/>
    </xf>
    <xf numFmtId="0" fontId="10" fillId="0" borderId="5" xfId="0" applyFont="1" applyBorder="1" applyAlignment="1">
      <alignment horizontal="left" vertical="top" wrapText="1"/>
    </xf>
    <xf numFmtId="0" fontId="0" fillId="0" borderId="7" xfId="0" applyBorder="1" applyAlignment="1">
      <alignment horizontal="left" vertical="top" wrapText="1"/>
    </xf>
    <xf numFmtId="0" fontId="10" fillId="0" borderId="0" xfId="0" applyFont="1" applyAlignment="1">
      <alignment horizontal="left" vertical="top" wrapText="1"/>
    </xf>
    <xf numFmtId="4" fontId="10" fillId="0" borderId="0" xfId="0" applyNumberFormat="1" applyFont="1" applyAlignment="1">
      <alignment horizontal="left" vertical="top"/>
    </xf>
    <xf numFmtId="4" fontId="0" fillId="0" borderId="10" xfId="0" applyNumberFormat="1" applyBorder="1" applyAlignment="1">
      <alignment horizontal="left" vertical="top" wrapText="1"/>
    </xf>
    <xf numFmtId="4" fontId="0" fillId="0" borderId="11" xfId="0" applyNumberFormat="1" applyBorder="1" applyAlignment="1">
      <alignment horizontal="left" vertical="top" wrapText="1"/>
    </xf>
    <xf numFmtId="4" fontId="30" fillId="0" borderId="0" xfId="0" applyNumberFormat="1" applyFont="1" applyAlignment="1">
      <alignment horizontal="left" vertical="top" wrapText="1"/>
    </xf>
    <xf numFmtId="4" fontId="20" fillId="0" borderId="3" xfId="10" applyNumberFormat="1" applyFont="1" applyBorder="1" applyAlignment="1">
      <alignment horizontal="center" vertical="center"/>
    </xf>
    <xf numFmtId="0" fontId="20" fillId="0" borderId="3" xfId="10" applyFont="1" applyBorder="1" applyAlignment="1">
      <alignment horizontal="left" vertical="top"/>
    </xf>
    <xf numFmtId="0" fontId="32" fillId="0" borderId="4" xfId="10" applyFont="1" applyBorder="1" applyAlignment="1">
      <alignment horizontal="left" wrapText="1"/>
    </xf>
    <xf numFmtId="0" fontId="32" fillId="0" borderId="2" xfId="10" applyFont="1" applyBorder="1" applyAlignment="1">
      <alignment horizontal="left" wrapText="1"/>
    </xf>
    <xf numFmtId="0" fontId="29" fillId="0" borderId="3" xfId="10" applyFont="1" applyBorder="1" applyAlignment="1">
      <alignment wrapText="1"/>
    </xf>
    <xf numFmtId="0" fontId="20" fillId="0" borderId="3" xfId="10" applyFont="1" applyBorder="1" applyAlignment="1">
      <alignment horizontal="center" vertical="center" wrapText="1"/>
    </xf>
    <xf numFmtId="4" fontId="20" fillId="0" borderId="3" xfId="10" applyNumberFormat="1" applyFont="1" applyBorder="1" applyAlignment="1">
      <alignment horizontal="center" vertical="center" wrapText="1"/>
    </xf>
    <xf numFmtId="0" fontId="29" fillId="0" borderId="3" xfId="10" applyFont="1" applyBorder="1" applyAlignment="1">
      <alignment vertical="top" wrapText="1"/>
    </xf>
    <xf numFmtId="0" fontId="29" fillId="0" borderId="4" xfId="10" applyFont="1" applyBorder="1" applyAlignment="1">
      <alignment horizontal="left" vertical="top" wrapText="1"/>
    </xf>
    <xf numFmtId="0" fontId="29" fillId="0" borderId="2" xfId="10" applyFont="1" applyBorder="1" applyAlignment="1">
      <alignment horizontal="left" vertical="top" wrapText="1"/>
    </xf>
    <xf numFmtId="0" fontId="29" fillId="0" borderId="5" xfId="10" applyFont="1" applyBorder="1" applyAlignment="1">
      <alignment horizontal="left" vertical="top" wrapText="1"/>
    </xf>
    <xf numFmtId="4" fontId="20" fillId="0" borderId="3" xfId="0" applyNumberFormat="1" applyFont="1" applyBorder="1" applyAlignment="1">
      <alignment horizontal="left" vertical="center" wrapText="1"/>
    </xf>
    <xf numFmtId="4" fontId="19" fillId="0" borderId="3" xfId="0" applyNumberFormat="1" applyFont="1" applyBorder="1" applyAlignment="1">
      <alignment horizontal="left" vertical="top" wrapText="1"/>
    </xf>
    <xf numFmtId="0" fontId="33" fillId="0" borderId="1" xfId="0" applyFont="1" applyBorder="1" applyAlignment="1">
      <alignment horizontal="center"/>
    </xf>
    <xf numFmtId="4" fontId="20" fillId="0" borderId="3" xfId="0" applyNumberFormat="1" applyFont="1" applyBorder="1" applyAlignment="1">
      <alignment horizontal="left" vertical="top" wrapText="1"/>
    </xf>
    <xf numFmtId="4" fontId="20" fillId="0" borderId="12" xfId="0" applyNumberFormat="1" applyFont="1" applyBorder="1" applyAlignment="1">
      <alignment horizontal="left" vertical="top"/>
    </xf>
    <xf numFmtId="4" fontId="20" fillId="0" borderId="10" xfId="0" applyNumberFormat="1" applyFont="1" applyBorder="1" applyAlignment="1">
      <alignment horizontal="left" vertical="top"/>
    </xf>
    <xf numFmtId="4" fontId="20" fillId="0" borderId="6" xfId="0" applyNumberFormat="1" applyFont="1" applyBorder="1" applyAlignment="1">
      <alignment horizontal="left" vertical="top" wrapText="1"/>
    </xf>
    <xf numFmtId="4" fontId="20" fillId="0" borderId="0" xfId="0" applyNumberFormat="1" applyFont="1" applyAlignment="1">
      <alignment horizontal="left" vertical="top" wrapText="1"/>
    </xf>
    <xf numFmtId="4" fontId="20" fillId="0" borderId="0" xfId="0" applyNumberFormat="1" applyFont="1" applyAlignment="1">
      <alignment horizontal="left" vertical="top"/>
    </xf>
    <xf numFmtId="4" fontId="20" fillId="0" borderId="4" xfId="0" applyNumberFormat="1" applyFont="1" applyBorder="1" applyAlignment="1">
      <alignment horizontal="left" vertical="top" wrapText="1"/>
    </xf>
    <xf numFmtId="4" fontId="20" fillId="0" borderId="5" xfId="0" applyNumberFormat="1" applyFont="1" applyBorder="1" applyAlignment="1">
      <alignment horizontal="left" vertical="top" wrapText="1"/>
    </xf>
  </cellXfs>
  <cellStyles count="11">
    <cellStyle name="Normal" xfId="0" builtinId="0" customBuiltin="1"/>
    <cellStyle name="Normal 2" xfId="1" xr:uid="{00000000-0005-0000-0000-000001000000}"/>
    <cellStyle name="Normal 2 2" xfId="6" xr:uid="{00000000-0005-0000-0000-000002000000}"/>
    <cellStyle name="Normal 2 4" xfId="10" xr:uid="{00000000-0005-0000-0000-000003000000}"/>
    <cellStyle name="Normal 3" xfId="2" xr:uid="{00000000-0005-0000-0000-000004000000}"/>
    <cellStyle name="Normal 3 2" xfId="7" xr:uid="{00000000-0005-0000-0000-000005000000}"/>
    <cellStyle name="Normal 4" xfId="4" xr:uid="{00000000-0005-0000-0000-000006000000}"/>
    <cellStyle name="Normal 5" xfId="5" xr:uid="{00000000-0005-0000-0000-000007000000}"/>
    <cellStyle name="Normal 6" xfId="8" xr:uid="{00000000-0005-0000-0000-000008000000}"/>
    <cellStyle name="Percent" xfId="9" builtinId="5"/>
    <cellStyle name="Percent 2" xfId="3" xr:uid="{00000000-0005-0000-0000-00000A000000}"/>
  </cellStyles>
  <dxfs count="2">
    <dxf>
      <font>
        <condense val="0"/>
        <extend val="0"/>
        <color rgb="FF9C0006"/>
      </font>
      <fill>
        <patternFill>
          <bgColor rgb="FFFFC7CE"/>
        </patternFill>
      </fill>
    </dxf>
    <dxf>
      <fill>
        <patternFill>
          <bgColor rgb="FFFF0000"/>
        </patternFill>
      </fill>
    </dxf>
  </dxfs>
  <tableStyles count="1" defaultTableStyle="TableStyleMedium2" defaultPivotStyle="PivotStyleLight16">
    <tableStyle name="Invisible" pivot="0" table="0" count="0" xr9:uid="{A40828D9-D569-4D2F-B32B-2CC214948C32}"/>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I117"/>
  <sheetViews>
    <sheetView view="pageLayout" zoomScale="85" zoomScaleNormal="100" zoomScalePageLayoutView="85" workbookViewId="0">
      <selection activeCell="P15" sqref="P15"/>
    </sheetView>
  </sheetViews>
  <sheetFormatPr defaultColWidth="9.140625" defaultRowHeight="12.75" x14ac:dyDescent="0.2"/>
  <cols>
    <col min="1" max="1" width="27.7109375" style="16" customWidth="1"/>
    <col min="2" max="4" width="13.28515625" style="17" bestFit="1" customWidth="1"/>
    <col min="5" max="9" width="13.28515625" style="7" bestFit="1" customWidth="1"/>
    <col min="10" max="16384" width="9.140625" style="7"/>
  </cols>
  <sheetData>
    <row r="1" spans="1:9" s="3" customFormat="1" ht="15" x14ac:dyDescent="0.2">
      <c r="A1" s="39" t="s">
        <v>416</v>
      </c>
      <c r="B1" s="2"/>
      <c r="C1" s="2"/>
      <c r="D1" s="2"/>
    </row>
    <row r="2" spans="1:9" s="3" customFormat="1" x14ac:dyDescent="0.2">
      <c r="A2" s="40"/>
      <c r="B2" s="2"/>
      <c r="C2" s="2"/>
      <c r="D2" s="2"/>
    </row>
    <row r="3" spans="1:9" s="37" customFormat="1" ht="52.5" customHeight="1" x14ac:dyDescent="0.2">
      <c r="A3" s="215" t="s">
        <v>440</v>
      </c>
      <c r="B3" s="215"/>
      <c r="C3" s="215"/>
      <c r="D3" s="215"/>
      <c r="E3" s="215" t="s">
        <v>242</v>
      </c>
      <c r="F3" s="215"/>
      <c r="G3" s="215"/>
      <c r="H3" s="215"/>
      <c r="I3" s="215"/>
    </row>
    <row r="4" spans="1:9" s="37" customFormat="1" x14ac:dyDescent="0.2">
      <c r="A4" s="36"/>
      <c r="B4" s="38"/>
      <c r="C4" s="38"/>
      <c r="D4" s="38"/>
      <c r="E4" s="216" t="s">
        <v>126</v>
      </c>
      <c r="F4" s="216"/>
      <c r="G4" s="216"/>
      <c r="H4" s="216"/>
      <c r="I4" s="216"/>
    </row>
    <row r="5" spans="1:9" x14ac:dyDescent="0.2">
      <c r="A5" s="5"/>
      <c r="B5" s="34" t="s">
        <v>288</v>
      </c>
      <c r="C5" s="34" t="s">
        <v>289</v>
      </c>
      <c r="D5" s="34" t="s">
        <v>290</v>
      </c>
      <c r="E5" s="61">
        <v>1</v>
      </c>
      <c r="F5" s="61">
        <v>2</v>
      </c>
      <c r="G5" s="61">
        <v>3</v>
      </c>
      <c r="H5" s="61">
        <v>4</v>
      </c>
      <c r="I5" s="61">
        <v>5</v>
      </c>
    </row>
    <row r="6" spans="1:9" s="8" customFormat="1" x14ac:dyDescent="0.2">
      <c r="A6" s="5" t="s">
        <v>11</v>
      </c>
      <c r="B6" s="18"/>
      <c r="C6" s="18"/>
      <c r="D6" s="18"/>
      <c r="E6" s="18"/>
      <c r="F6" s="18"/>
      <c r="G6" s="18"/>
      <c r="H6" s="18"/>
      <c r="I6" s="18"/>
    </row>
    <row r="7" spans="1:9" x14ac:dyDescent="0.2">
      <c r="A7" s="9" t="s">
        <v>12</v>
      </c>
      <c r="B7" s="10">
        <v>0</v>
      </c>
      <c r="C7" s="10">
        <v>0</v>
      </c>
      <c r="D7" s="10">
        <v>0</v>
      </c>
      <c r="E7" s="10">
        <v>0</v>
      </c>
      <c r="F7" s="10">
        <v>0</v>
      </c>
      <c r="G7" s="10">
        <v>0</v>
      </c>
      <c r="H7" s="10">
        <v>0</v>
      </c>
      <c r="I7" s="10">
        <v>0</v>
      </c>
    </row>
    <row r="8" spans="1:9" x14ac:dyDescent="0.2">
      <c r="A8" s="9" t="s">
        <v>13</v>
      </c>
      <c r="B8" s="24"/>
      <c r="C8" s="24"/>
      <c r="D8" s="24"/>
      <c r="E8" s="213"/>
      <c r="F8" s="213"/>
      <c r="G8" s="213"/>
      <c r="H8" s="213"/>
      <c r="I8" s="213"/>
    </row>
    <row r="9" spans="1:9" ht="27" customHeight="1" x14ac:dyDescent="0.2">
      <c r="A9" s="9" t="s">
        <v>243</v>
      </c>
      <c r="B9" s="10">
        <v>0</v>
      </c>
      <c r="C9" s="10">
        <v>0</v>
      </c>
      <c r="D9" s="10">
        <v>0</v>
      </c>
      <c r="E9" s="10">
        <v>0</v>
      </c>
      <c r="F9" s="10">
        <v>0</v>
      </c>
      <c r="G9" s="10">
        <v>0</v>
      </c>
      <c r="H9" s="10">
        <v>0</v>
      </c>
      <c r="I9" s="10">
        <v>0</v>
      </c>
    </row>
    <row r="10" spans="1:9" ht="18" customHeight="1" x14ac:dyDescent="0.2">
      <c r="A10" s="9" t="s">
        <v>244</v>
      </c>
      <c r="B10" s="10">
        <v>0</v>
      </c>
      <c r="C10" s="10">
        <v>0</v>
      </c>
      <c r="D10" s="10">
        <v>0</v>
      </c>
      <c r="E10" s="10">
        <v>0</v>
      </c>
      <c r="F10" s="10">
        <v>0</v>
      </c>
      <c r="G10" s="10">
        <v>0</v>
      </c>
      <c r="H10" s="10">
        <v>0</v>
      </c>
      <c r="I10" s="10">
        <v>0</v>
      </c>
    </row>
    <row r="11" spans="1:9" ht="25.5" x14ac:dyDescent="0.2">
      <c r="A11" s="9" t="s">
        <v>245</v>
      </c>
      <c r="B11" s="10">
        <v>0</v>
      </c>
      <c r="C11" s="10">
        <v>0</v>
      </c>
      <c r="D11" s="10">
        <v>0</v>
      </c>
      <c r="E11" s="10">
        <v>0</v>
      </c>
      <c r="F11" s="10">
        <v>0</v>
      </c>
      <c r="G11" s="10">
        <v>0</v>
      </c>
      <c r="H11" s="10">
        <v>0</v>
      </c>
      <c r="I11" s="10">
        <v>0</v>
      </c>
    </row>
    <row r="12" spans="1:9" ht="51" x14ac:dyDescent="0.2">
      <c r="A12" s="9" t="s">
        <v>246</v>
      </c>
      <c r="B12" s="10">
        <v>0</v>
      </c>
      <c r="C12" s="10">
        <v>0</v>
      </c>
      <c r="D12" s="10">
        <v>0</v>
      </c>
      <c r="E12" s="10">
        <v>0</v>
      </c>
      <c r="F12" s="10">
        <v>0</v>
      </c>
      <c r="G12" s="10">
        <v>0</v>
      </c>
      <c r="H12" s="10">
        <v>0</v>
      </c>
      <c r="I12" s="10">
        <v>0</v>
      </c>
    </row>
    <row r="13" spans="1:9" x14ac:dyDescent="0.2">
      <c r="A13" s="9" t="s">
        <v>247</v>
      </c>
      <c r="B13" s="10">
        <v>0</v>
      </c>
      <c r="C13" s="10">
        <v>0</v>
      </c>
      <c r="D13" s="10">
        <v>0</v>
      </c>
      <c r="E13" s="10">
        <v>0</v>
      </c>
      <c r="F13" s="10">
        <v>0</v>
      </c>
      <c r="G13" s="10">
        <v>0</v>
      </c>
      <c r="H13" s="10">
        <v>0</v>
      </c>
      <c r="I13" s="10">
        <v>0</v>
      </c>
    </row>
    <row r="14" spans="1:9" ht="25.5" x14ac:dyDescent="0.2">
      <c r="A14" s="9" t="s">
        <v>248</v>
      </c>
      <c r="B14" s="10">
        <v>0</v>
      </c>
      <c r="C14" s="10">
        <v>0</v>
      </c>
      <c r="D14" s="10">
        <v>0</v>
      </c>
      <c r="E14" s="10">
        <v>0</v>
      </c>
      <c r="F14" s="10">
        <v>0</v>
      </c>
      <c r="G14" s="10">
        <v>0</v>
      </c>
      <c r="H14" s="10">
        <v>0</v>
      </c>
      <c r="I14" s="10">
        <v>0</v>
      </c>
    </row>
    <row r="15" spans="1:9" x14ac:dyDescent="0.2">
      <c r="A15" s="41" t="s">
        <v>294</v>
      </c>
      <c r="B15" s="10">
        <v>0</v>
      </c>
      <c r="C15" s="10">
        <v>0</v>
      </c>
      <c r="D15" s="10">
        <v>0</v>
      </c>
      <c r="E15" s="10">
        <v>0</v>
      </c>
      <c r="F15" s="10">
        <v>0</v>
      </c>
      <c r="G15" s="10">
        <v>0</v>
      </c>
      <c r="H15" s="10">
        <v>0</v>
      </c>
      <c r="I15" s="10">
        <v>0</v>
      </c>
    </row>
    <row r="16" spans="1:9" ht="38.25" x14ac:dyDescent="0.2">
      <c r="A16" s="9" t="s">
        <v>295</v>
      </c>
      <c r="B16" s="10">
        <v>0</v>
      </c>
      <c r="C16" s="10">
        <v>0</v>
      </c>
      <c r="D16" s="10">
        <v>0</v>
      </c>
      <c r="E16" s="10">
        <v>0</v>
      </c>
      <c r="F16" s="10">
        <v>0</v>
      </c>
      <c r="G16" s="10">
        <v>0</v>
      </c>
      <c r="H16" s="10">
        <v>0</v>
      </c>
      <c r="I16" s="10">
        <v>0</v>
      </c>
    </row>
    <row r="17" spans="1:9" ht="63.75" x14ac:dyDescent="0.2">
      <c r="A17" s="9" t="s">
        <v>296</v>
      </c>
      <c r="B17" s="10">
        <v>0</v>
      </c>
      <c r="C17" s="10">
        <v>0</v>
      </c>
      <c r="D17" s="10">
        <v>0</v>
      </c>
      <c r="E17" s="10">
        <v>0</v>
      </c>
      <c r="F17" s="10">
        <v>0</v>
      </c>
      <c r="G17" s="10">
        <v>0</v>
      </c>
      <c r="H17" s="10">
        <v>0</v>
      </c>
      <c r="I17" s="10">
        <v>0</v>
      </c>
    </row>
    <row r="18" spans="1:9" ht="25.5" x14ac:dyDescent="0.2">
      <c r="A18" s="9" t="s">
        <v>297</v>
      </c>
      <c r="B18" s="10">
        <v>0</v>
      </c>
      <c r="C18" s="10">
        <v>0</v>
      </c>
      <c r="D18" s="10">
        <v>0</v>
      </c>
      <c r="E18" s="10">
        <v>0</v>
      </c>
      <c r="F18" s="10">
        <v>0</v>
      </c>
      <c r="G18" s="10">
        <v>0</v>
      </c>
      <c r="H18" s="10">
        <v>0</v>
      </c>
      <c r="I18" s="10">
        <v>0</v>
      </c>
    </row>
    <row r="19" spans="1:9" ht="25.5" x14ac:dyDescent="0.2">
      <c r="A19" s="9" t="s">
        <v>298</v>
      </c>
      <c r="B19" s="10">
        <v>0</v>
      </c>
      <c r="C19" s="10">
        <v>0</v>
      </c>
      <c r="D19" s="10">
        <v>0</v>
      </c>
      <c r="E19" s="10">
        <v>0</v>
      </c>
      <c r="F19" s="10">
        <v>0</v>
      </c>
      <c r="G19" s="10">
        <v>0</v>
      </c>
      <c r="H19" s="10">
        <v>0</v>
      </c>
      <c r="I19" s="10">
        <v>0</v>
      </c>
    </row>
    <row r="20" spans="1:9" ht="25.5" x14ac:dyDescent="0.2">
      <c r="A20" s="9" t="s">
        <v>299</v>
      </c>
      <c r="B20" s="10">
        <v>0</v>
      </c>
      <c r="C20" s="10">
        <v>0</v>
      </c>
      <c r="D20" s="10">
        <v>0</v>
      </c>
      <c r="E20" s="10">
        <v>0</v>
      </c>
      <c r="F20" s="10">
        <v>0</v>
      </c>
      <c r="G20" s="10">
        <v>0</v>
      </c>
      <c r="H20" s="10">
        <v>0</v>
      </c>
      <c r="I20" s="10">
        <v>0</v>
      </c>
    </row>
    <row r="21" spans="1:9" ht="25.5" x14ac:dyDescent="0.2">
      <c r="A21" s="9" t="s">
        <v>300</v>
      </c>
      <c r="B21" s="10">
        <v>0</v>
      </c>
      <c r="C21" s="10">
        <v>0</v>
      </c>
      <c r="D21" s="10">
        <v>0</v>
      </c>
      <c r="E21" s="10">
        <v>0</v>
      </c>
      <c r="F21" s="10">
        <v>0</v>
      </c>
      <c r="G21" s="10">
        <v>0</v>
      </c>
      <c r="H21" s="10">
        <v>0</v>
      </c>
      <c r="I21" s="10">
        <v>0</v>
      </c>
    </row>
    <row r="22" spans="1:9" ht="25.5" x14ac:dyDescent="0.2">
      <c r="A22" s="9" t="s">
        <v>301</v>
      </c>
      <c r="B22" s="10">
        <v>0</v>
      </c>
      <c r="C22" s="10">
        <v>0</v>
      </c>
      <c r="D22" s="10">
        <v>0</v>
      </c>
      <c r="E22" s="10">
        <v>0</v>
      </c>
      <c r="F22" s="10">
        <v>0</v>
      </c>
      <c r="G22" s="10">
        <v>0</v>
      </c>
      <c r="H22" s="10">
        <v>0</v>
      </c>
      <c r="I22" s="10">
        <v>0</v>
      </c>
    </row>
    <row r="23" spans="1:9" ht="25.5" x14ac:dyDescent="0.2">
      <c r="A23" s="9" t="s">
        <v>302</v>
      </c>
      <c r="B23" s="10">
        <v>0</v>
      </c>
      <c r="C23" s="10">
        <v>0</v>
      </c>
      <c r="D23" s="10">
        <v>0</v>
      </c>
      <c r="E23" s="10">
        <v>0</v>
      </c>
      <c r="F23" s="10">
        <v>0</v>
      </c>
      <c r="G23" s="10">
        <v>0</v>
      </c>
      <c r="H23" s="10">
        <v>0</v>
      </c>
      <c r="I23" s="10">
        <v>0</v>
      </c>
    </row>
    <row r="24" spans="1:9" ht="38.25" x14ac:dyDescent="0.2">
      <c r="A24" s="9" t="s">
        <v>303</v>
      </c>
      <c r="B24" s="10">
        <v>0</v>
      </c>
      <c r="C24" s="10">
        <v>0</v>
      </c>
      <c r="D24" s="10">
        <v>0</v>
      </c>
      <c r="E24" s="10">
        <v>0</v>
      </c>
      <c r="F24" s="10">
        <v>0</v>
      </c>
      <c r="G24" s="10">
        <v>0</v>
      </c>
      <c r="H24" s="10">
        <v>0</v>
      </c>
      <c r="I24" s="10">
        <v>0</v>
      </c>
    </row>
    <row r="25" spans="1:9" ht="38.25" x14ac:dyDescent="0.2">
      <c r="A25" s="9" t="s">
        <v>304</v>
      </c>
      <c r="B25" s="10">
        <v>0</v>
      </c>
      <c r="C25" s="10">
        <v>0</v>
      </c>
      <c r="D25" s="10">
        <v>0</v>
      </c>
      <c r="E25" s="10">
        <v>0</v>
      </c>
      <c r="F25" s="10">
        <v>0</v>
      </c>
      <c r="G25" s="10">
        <v>0</v>
      </c>
      <c r="H25" s="10">
        <v>0</v>
      </c>
      <c r="I25" s="10">
        <v>0</v>
      </c>
    </row>
    <row r="26" spans="1:9" x14ac:dyDescent="0.2">
      <c r="A26" s="9" t="s">
        <v>41</v>
      </c>
      <c r="B26" s="20">
        <f>B9+B10+B11+B12+B13+B14+B15+B16+B17+B18+B19+B20+B21-B22-B23-B24-B25</f>
        <v>0</v>
      </c>
      <c r="C26" s="20">
        <f t="shared" ref="C26:I26" si="0">C9+C10+C11+C12+C13+C14+C15+C16+C17+C18+C19+C20+C21-C22-C23-C24-C25</f>
        <v>0</v>
      </c>
      <c r="D26" s="20">
        <f t="shared" si="0"/>
        <v>0</v>
      </c>
      <c r="E26" s="20">
        <f t="shared" si="0"/>
        <v>0</v>
      </c>
      <c r="F26" s="20">
        <f t="shared" si="0"/>
        <v>0</v>
      </c>
      <c r="G26" s="20">
        <f t="shared" si="0"/>
        <v>0</v>
      </c>
      <c r="H26" s="20">
        <f t="shared" si="0"/>
        <v>0</v>
      </c>
      <c r="I26" s="20">
        <f t="shared" si="0"/>
        <v>0</v>
      </c>
    </row>
    <row r="27" spans="1:9" x14ac:dyDescent="0.2">
      <c r="A27" s="9" t="s">
        <v>14</v>
      </c>
      <c r="B27" s="10">
        <v>0</v>
      </c>
      <c r="C27" s="10">
        <v>0</v>
      </c>
      <c r="D27" s="10">
        <v>0</v>
      </c>
      <c r="E27" s="10">
        <v>0</v>
      </c>
      <c r="F27" s="10">
        <v>0</v>
      </c>
      <c r="G27" s="10">
        <v>0</v>
      </c>
      <c r="H27" s="10">
        <v>0</v>
      </c>
      <c r="I27" s="10">
        <v>0</v>
      </c>
    </row>
    <row r="28" spans="1:9" s="46" customFormat="1" x14ac:dyDescent="0.2">
      <c r="A28" s="49" t="s">
        <v>36</v>
      </c>
      <c r="B28" s="28">
        <f>SUM(B7+B26+B27)</f>
        <v>0</v>
      </c>
      <c r="C28" s="28">
        <f t="shared" ref="C28:I28" si="1">SUM(C7+C26+C27)</f>
        <v>0</v>
      </c>
      <c r="D28" s="28">
        <f t="shared" si="1"/>
        <v>0</v>
      </c>
      <c r="E28" s="28">
        <f t="shared" si="1"/>
        <v>0</v>
      </c>
      <c r="F28" s="28">
        <f t="shared" si="1"/>
        <v>0</v>
      </c>
      <c r="G28" s="28">
        <f t="shared" si="1"/>
        <v>0</v>
      </c>
      <c r="H28" s="28">
        <f t="shared" si="1"/>
        <v>0</v>
      </c>
      <c r="I28" s="28">
        <f t="shared" si="1"/>
        <v>0</v>
      </c>
    </row>
    <row r="29" spans="1:9" s="8" customFormat="1" x14ac:dyDescent="0.2">
      <c r="A29" s="12" t="s">
        <v>15</v>
      </c>
      <c r="B29" s="25"/>
      <c r="C29" s="25"/>
      <c r="D29" s="25"/>
      <c r="E29" s="25"/>
      <c r="F29" s="25"/>
      <c r="G29" s="25"/>
      <c r="H29" s="25"/>
      <c r="I29" s="25"/>
    </row>
    <row r="30" spans="1:9" x14ac:dyDescent="0.2">
      <c r="A30" s="9" t="s">
        <v>0</v>
      </c>
      <c r="B30" s="24"/>
      <c r="C30" s="24"/>
      <c r="D30" s="24"/>
      <c r="E30" s="24"/>
      <c r="F30" s="24"/>
      <c r="G30" s="24"/>
      <c r="H30" s="24"/>
      <c r="I30" s="24"/>
    </row>
    <row r="31" spans="1:9" ht="25.5" x14ac:dyDescent="0.2">
      <c r="A31" s="9" t="s">
        <v>1</v>
      </c>
      <c r="B31" s="10">
        <v>0</v>
      </c>
      <c r="C31" s="10">
        <v>0</v>
      </c>
      <c r="D31" s="10">
        <v>0</v>
      </c>
      <c r="E31" s="10">
        <v>0</v>
      </c>
      <c r="F31" s="10">
        <v>0</v>
      </c>
      <c r="G31" s="10">
        <v>0</v>
      </c>
      <c r="H31" s="10">
        <v>0</v>
      </c>
      <c r="I31" s="10">
        <v>0</v>
      </c>
    </row>
    <row r="32" spans="1:9" x14ac:dyDescent="0.2">
      <c r="A32" s="9" t="s">
        <v>2</v>
      </c>
      <c r="B32" s="10">
        <v>0</v>
      </c>
      <c r="C32" s="10">
        <v>0</v>
      </c>
      <c r="D32" s="10">
        <v>0</v>
      </c>
      <c r="E32" s="10">
        <v>0</v>
      </c>
      <c r="F32" s="10">
        <v>0</v>
      </c>
      <c r="G32" s="10">
        <v>0</v>
      </c>
      <c r="H32" s="10">
        <v>0</v>
      </c>
      <c r="I32" s="10">
        <v>0</v>
      </c>
    </row>
    <row r="33" spans="1:9" x14ac:dyDescent="0.2">
      <c r="A33" s="9" t="s">
        <v>3</v>
      </c>
      <c r="B33" s="10">
        <v>0</v>
      </c>
      <c r="C33" s="10">
        <v>0</v>
      </c>
      <c r="D33" s="10">
        <v>0</v>
      </c>
      <c r="E33" s="10">
        <v>0</v>
      </c>
      <c r="F33" s="10">
        <v>0</v>
      </c>
      <c r="G33" s="10">
        <v>0</v>
      </c>
      <c r="H33" s="10">
        <v>0</v>
      </c>
      <c r="I33" s="10">
        <v>0</v>
      </c>
    </row>
    <row r="34" spans="1:9" ht="25.5" x14ac:dyDescent="0.2">
      <c r="A34" s="9" t="s">
        <v>4</v>
      </c>
      <c r="B34" s="10">
        <v>0</v>
      </c>
      <c r="C34" s="10">
        <v>0</v>
      </c>
      <c r="D34" s="10">
        <v>0</v>
      </c>
      <c r="E34" s="10">
        <v>0</v>
      </c>
      <c r="F34" s="10">
        <v>0</v>
      </c>
      <c r="G34" s="10">
        <v>0</v>
      </c>
      <c r="H34" s="10">
        <v>0</v>
      </c>
      <c r="I34" s="10">
        <v>0</v>
      </c>
    </row>
    <row r="35" spans="1:9" s="8" customFormat="1" x14ac:dyDescent="0.2">
      <c r="A35" s="9" t="s">
        <v>38</v>
      </c>
      <c r="B35" s="11">
        <f>SUM(B31:B34)</f>
        <v>0</v>
      </c>
      <c r="C35" s="11">
        <f t="shared" ref="C35:I35" si="2">SUM(C31:C34)</f>
        <v>0</v>
      </c>
      <c r="D35" s="11">
        <f t="shared" si="2"/>
        <v>0</v>
      </c>
      <c r="E35" s="11">
        <f t="shared" si="2"/>
        <v>0</v>
      </c>
      <c r="F35" s="11">
        <f t="shared" si="2"/>
        <v>0</v>
      </c>
      <c r="G35" s="11">
        <f t="shared" si="2"/>
        <v>0</v>
      </c>
      <c r="H35" s="11">
        <f t="shared" si="2"/>
        <v>0</v>
      </c>
      <c r="I35" s="11">
        <f t="shared" si="2"/>
        <v>0</v>
      </c>
    </row>
    <row r="36" spans="1:9" x14ac:dyDescent="0.2">
      <c r="A36" s="9" t="s">
        <v>10</v>
      </c>
      <c r="B36" s="10">
        <v>0</v>
      </c>
      <c r="C36" s="10">
        <v>0</v>
      </c>
      <c r="D36" s="10">
        <v>0</v>
      </c>
      <c r="E36" s="10">
        <v>0</v>
      </c>
      <c r="F36" s="10">
        <v>0</v>
      </c>
      <c r="G36" s="10">
        <v>0</v>
      </c>
      <c r="H36" s="10">
        <v>0</v>
      </c>
      <c r="I36" s="10">
        <v>0</v>
      </c>
    </row>
    <row r="37" spans="1:9" x14ac:dyDescent="0.2">
      <c r="A37" s="9" t="s">
        <v>285</v>
      </c>
      <c r="B37" s="10">
        <v>0</v>
      </c>
      <c r="C37" s="10">
        <v>0</v>
      </c>
      <c r="D37" s="10">
        <v>0</v>
      </c>
      <c r="E37" s="10">
        <v>0</v>
      </c>
      <c r="F37" s="10">
        <v>0</v>
      </c>
      <c r="G37" s="10">
        <v>0</v>
      </c>
      <c r="H37" s="10">
        <v>0</v>
      </c>
      <c r="I37" s="10">
        <v>0</v>
      </c>
    </row>
    <row r="38" spans="1:9" x14ac:dyDescent="0.2">
      <c r="A38" s="9" t="s">
        <v>9</v>
      </c>
      <c r="B38" s="10">
        <v>0</v>
      </c>
      <c r="C38" s="10">
        <v>0</v>
      </c>
      <c r="D38" s="10">
        <v>0</v>
      </c>
      <c r="E38" s="10">
        <v>0</v>
      </c>
      <c r="F38" s="10">
        <v>0</v>
      </c>
      <c r="G38" s="10">
        <v>0</v>
      </c>
      <c r="H38" s="10">
        <v>0</v>
      </c>
      <c r="I38" s="10">
        <v>0</v>
      </c>
    </row>
    <row r="39" spans="1:9" s="50" customFormat="1" x14ac:dyDescent="0.2">
      <c r="A39" s="49" t="s">
        <v>37</v>
      </c>
      <c r="B39" s="28">
        <f>SUM(B36:B38)+B35</f>
        <v>0</v>
      </c>
      <c r="C39" s="28">
        <f t="shared" ref="C39:I39" si="3">SUM(C36:C38)+C35</f>
        <v>0</v>
      </c>
      <c r="D39" s="28">
        <f t="shared" si="3"/>
        <v>0</v>
      </c>
      <c r="E39" s="28">
        <f t="shared" si="3"/>
        <v>0</v>
      </c>
      <c r="F39" s="28">
        <f t="shared" si="3"/>
        <v>0</v>
      </c>
      <c r="G39" s="28">
        <f t="shared" si="3"/>
        <v>0</v>
      </c>
      <c r="H39" s="28">
        <f t="shared" si="3"/>
        <v>0</v>
      </c>
      <c r="I39" s="28">
        <f t="shared" si="3"/>
        <v>0</v>
      </c>
    </row>
    <row r="40" spans="1:9" s="8" customFormat="1" x14ac:dyDescent="0.2">
      <c r="A40" s="12" t="s">
        <v>8</v>
      </c>
      <c r="B40" s="28">
        <f>B41+B42</f>
        <v>0</v>
      </c>
      <c r="C40" s="28">
        <f t="shared" ref="C40:I40" si="4">C41+C42</f>
        <v>0</v>
      </c>
      <c r="D40" s="28">
        <f t="shared" si="4"/>
        <v>0</v>
      </c>
      <c r="E40" s="28">
        <f t="shared" si="4"/>
        <v>0</v>
      </c>
      <c r="F40" s="28">
        <f t="shared" si="4"/>
        <v>0</v>
      </c>
      <c r="G40" s="28">
        <f t="shared" si="4"/>
        <v>0</v>
      </c>
      <c r="H40" s="28">
        <f t="shared" si="4"/>
        <v>0</v>
      </c>
      <c r="I40" s="28">
        <f t="shared" si="4"/>
        <v>0</v>
      </c>
    </row>
    <row r="41" spans="1:9" s="8" customFormat="1" ht="25.5" x14ac:dyDescent="0.2">
      <c r="A41" s="9" t="s">
        <v>220</v>
      </c>
      <c r="B41" s="10">
        <v>0</v>
      </c>
      <c r="C41" s="10">
        <v>0</v>
      </c>
      <c r="D41" s="10">
        <v>0</v>
      </c>
      <c r="E41" s="10">
        <v>0</v>
      </c>
      <c r="F41" s="10">
        <v>0</v>
      </c>
      <c r="G41" s="10">
        <v>0</v>
      </c>
      <c r="H41" s="10">
        <v>0</v>
      </c>
      <c r="I41" s="10">
        <v>0</v>
      </c>
    </row>
    <row r="42" spans="1:9" s="8" customFormat="1" ht="25.5" x14ac:dyDescent="0.2">
      <c r="A42" s="9" t="s">
        <v>221</v>
      </c>
      <c r="B42" s="10">
        <v>0</v>
      </c>
      <c r="C42" s="10">
        <v>0</v>
      </c>
      <c r="D42" s="10">
        <v>0</v>
      </c>
      <c r="E42" s="10">
        <v>0</v>
      </c>
      <c r="F42" s="10">
        <v>0</v>
      </c>
      <c r="G42" s="10">
        <v>0</v>
      </c>
      <c r="H42" s="10">
        <v>0</v>
      </c>
      <c r="I42" s="10">
        <v>0</v>
      </c>
    </row>
    <row r="43" spans="1:9" s="8" customFormat="1" ht="38.25" x14ac:dyDescent="0.2">
      <c r="A43" s="12" t="s">
        <v>228</v>
      </c>
      <c r="B43" s="25"/>
      <c r="C43" s="25"/>
      <c r="D43" s="25"/>
      <c r="E43" s="25"/>
      <c r="F43" s="25"/>
      <c r="G43" s="25"/>
      <c r="H43" s="25"/>
      <c r="I43" s="25"/>
    </row>
    <row r="44" spans="1:9" ht="63.75" x14ac:dyDescent="0.2">
      <c r="A44" s="9" t="s">
        <v>20</v>
      </c>
      <c r="B44" s="10">
        <v>0</v>
      </c>
      <c r="C44" s="10">
        <v>0</v>
      </c>
      <c r="D44" s="10">
        <v>0</v>
      </c>
      <c r="E44" s="10">
        <v>0</v>
      </c>
      <c r="F44" s="10">
        <v>0</v>
      </c>
      <c r="G44" s="10">
        <v>0</v>
      </c>
      <c r="H44" s="10">
        <v>0</v>
      </c>
      <c r="I44" s="10">
        <v>0</v>
      </c>
    </row>
    <row r="45" spans="1:9" ht="25.5" x14ac:dyDescent="0.2">
      <c r="A45" s="9" t="s">
        <v>21</v>
      </c>
      <c r="B45" s="10">
        <v>0</v>
      </c>
      <c r="C45" s="10">
        <v>0</v>
      </c>
      <c r="D45" s="10">
        <v>0</v>
      </c>
      <c r="E45" s="10">
        <v>0</v>
      </c>
      <c r="F45" s="10">
        <v>0</v>
      </c>
      <c r="G45" s="10">
        <v>0</v>
      </c>
      <c r="H45" s="10">
        <v>0</v>
      </c>
      <c r="I45" s="10">
        <v>0</v>
      </c>
    </row>
    <row r="46" spans="1:9" ht="25.5" x14ac:dyDescent="0.2">
      <c r="A46" s="9" t="s">
        <v>22</v>
      </c>
      <c r="B46" s="10">
        <v>0</v>
      </c>
      <c r="C46" s="10">
        <v>0</v>
      </c>
      <c r="D46" s="10">
        <v>0</v>
      </c>
      <c r="E46" s="10">
        <v>0</v>
      </c>
      <c r="F46" s="10">
        <v>0</v>
      </c>
      <c r="G46" s="10">
        <v>0</v>
      </c>
      <c r="H46" s="10">
        <v>0</v>
      </c>
      <c r="I46" s="10">
        <v>0</v>
      </c>
    </row>
    <row r="47" spans="1:9" x14ac:dyDescent="0.2">
      <c r="A47" s="9" t="s">
        <v>23</v>
      </c>
      <c r="B47" s="10">
        <v>0</v>
      </c>
      <c r="C47" s="10">
        <v>0</v>
      </c>
      <c r="D47" s="10">
        <v>0</v>
      </c>
      <c r="E47" s="10">
        <v>0</v>
      </c>
      <c r="F47" s="10">
        <v>0</v>
      </c>
      <c r="G47" s="10">
        <v>0</v>
      </c>
      <c r="H47" s="10">
        <v>0</v>
      </c>
      <c r="I47" s="10">
        <v>0</v>
      </c>
    </row>
    <row r="48" spans="1:9" x14ac:dyDescent="0.2">
      <c r="A48" s="9" t="s">
        <v>24</v>
      </c>
      <c r="B48" s="10">
        <v>0</v>
      </c>
      <c r="C48" s="10">
        <v>0</v>
      </c>
      <c r="D48" s="10">
        <v>0</v>
      </c>
      <c r="E48" s="10">
        <v>0</v>
      </c>
      <c r="F48" s="10">
        <v>0</v>
      </c>
      <c r="G48" s="10">
        <v>0</v>
      </c>
      <c r="H48" s="10">
        <v>0</v>
      </c>
      <c r="I48" s="10">
        <v>0</v>
      </c>
    </row>
    <row r="49" spans="1:9" ht="25.5" x14ac:dyDescent="0.2">
      <c r="A49" s="9" t="s">
        <v>25</v>
      </c>
      <c r="B49" s="10">
        <v>0</v>
      </c>
      <c r="C49" s="10">
        <v>0</v>
      </c>
      <c r="D49" s="10">
        <v>0</v>
      </c>
      <c r="E49" s="10">
        <v>0</v>
      </c>
      <c r="F49" s="10">
        <v>0</v>
      </c>
      <c r="G49" s="10">
        <v>0</v>
      </c>
      <c r="H49" s="10">
        <v>0</v>
      </c>
      <c r="I49" s="10">
        <v>0</v>
      </c>
    </row>
    <row r="50" spans="1:9" ht="51" x14ac:dyDescent="0.2">
      <c r="A50" s="9" t="s">
        <v>26</v>
      </c>
      <c r="B50" s="10">
        <v>0</v>
      </c>
      <c r="C50" s="10">
        <v>0</v>
      </c>
      <c r="D50" s="10">
        <v>0</v>
      </c>
      <c r="E50" s="10">
        <v>0</v>
      </c>
      <c r="F50" s="10">
        <v>0</v>
      </c>
      <c r="G50" s="10">
        <v>0</v>
      </c>
      <c r="H50" s="10">
        <v>0</v>
      </c>
      <c r="I50" s="10">
        <v>0</v>
      </c>
    </row>
    <row r="51" spans="1:9" ht="38.25" x14ac:dyDescent="0.2">
      <c r="A51" s="9" t="s">
        <v>27</v>
      </c>
      <c r="B51" s="10">
        <v>0</v>
      </c>
      <c r="C51" s="10">
        <v>0</v>
      </c>
      <c r="D51" s="10">
        <v>0</v>
      </c>
      <c r="E51" s="10">
        <v>0</v>
      </c>
      <c r="F51" s="10">
        <v>0</v>
      </c>
      <c r="G51" s="10">
        <v>0</v>
      </c>
      <c r="H51" s="10">
        <v>0</v>
      </c>
      <c r="I51" s="10">
        <v>0</v>
      </c>
    </row>
    <row r="52" spans="1:9" ht="38.25" x14ac:dyDescent="0.2">
      <c r="A52" s="12" t="s">
        <v>236</v>
      </c>
      <c r="B52" s="13">
        <f>SUM(B44:B51)</f>
        <v>0</v>
      </c>
      <c r="C52" s="13">
        <f t="shared" ref="C52:I52" si="5">SUM(C44:C51)</f>
        <v>0</v>
      </c>
      <c r="D52" s="13">
        <f t="shared" si="5"/>
        <v>0</v>
      </c>
      <c r="E52" s="13">
        <f t="shared" si="5"/>
        <v>0</v>
      </c>
      <c r="F52" s="13">
        <f t="shared" si="5"/>
        <v>0</v>
      </c>
      <c r="G52" s="13">
        <f t="shared" si="5"/>
        <v>0</v>
      </c>
      <c r="H52" s="13">
        <f t="shared" si="5"/>
        <v>0</v>
      </c>
      <c r="I52" s="13">
        <f t="shared" si="5"/>
        <v>0</v>
      </c>
    </row>
    <row r="53" spans="1:9" s="8" customFormat="1" ht="25.5" x14ac:dyDescent="0.2">
      <c r="A53" s="12" t="s">
        <v>237</v>
      </c>
      <c r="B53" s="13">
        <f>B39+B41-B52-B68-B71-B74</f>
        <v>0</v>
      </c>
      <c r="C53" s="13">
        <f t="shared" ref="C53:I53" si="6">C39+C41-C52-C68-C71-C74</f>
        <v>0</v>
      </c>
      <c r="D53" s="13">
        <f t="shared" si="6"/>
        <v>0</v>
      </c>
      <c r="E53" s="13">
        <f t="shared" si="6"/>
        <v>0</v>
      </c>
      <c r="F53" s="13">
        <f t="shared" si="6"/>
        <v>0</v>
      </c>
      <c r="G53" s="13">
        <f t="shared" si="6"/>
        <v>0</v>
      </c>
      <c r="H53" s="13">
        <f t="shared" si="6"/>
        <v>0</v>
      </c>
      <c r="I53" s="13">
        <f t="shared" si="6"/>
        <v>0</v>
      </c>
    </row>
    <row r="54" spans="1:9" s="8" customFormat="1" ht="25.5" x14ac:dyDescent="0.2">
      <c r="A54" s="12" t="s">
        <v>16</v>
      </c>
      <c r="B54" s="14">
        <f>B28+B53+B42</f>
        <v>0</v>
      </c>
      <c r="C54" s="14">
        <f>C28+C53+C42</f>
        <v>0</v>
      </c>
      <c r="D54" s="14">
        <f t="shared" ref="D54:I54" si="7">D28+D53+D42</f>
        <v>0</v>
      </c>
      <c r="E54" s="14">
        <f t="shared" si="7"/>
        <v>0</v>
      </c>
      <c r="F54" s="14">
        <f t="shared" si="7"/>
        <v>0</v>
      </c>
      <c r="G54" s="14">
        <f t="shared" si="7"/>
        <v>0</v>
      </c>
      <c r="H54" s="14">
        <f t="shared" si="7"/>
        <v>0</v>
      </c>
      <c r="I54" s="14">
        <f t="shared" si="7"/>
        <v>0</v>
      </c>
    </row>
    <row r="55" spans="1:9" ht="38.25" x14ac:dyDescent="0.2">
      <c r="A55" s="12" t="s">
        <v>233</v>
      </c>
      <c r="B55" s="25"/>
      <c r="C55" s="25"/>
      <c r="D55" s="25"/>
      <c r="E55" s="25"/>
      <c r="F55" s="25"/>
      <c r="G55" s="25"/>
      <c r="H55" s="25"/>
      <c r="I55" s="25"/>
    </row>
    <row r="56" spans="1:9" ht="25.5" x14ac:dyDescent="0.2">
      <c r="A56" s="9" t="s">
        <v>286</v>
      </c>
      <c r="B56" s="10">
        <v>0</v>
      </c>
      <c r="C56" s="10">
        <v>0</v>
      </c>
      <c r="D56" s="10">
        <v>0</v>
      </c>
      <c r="E56" s="10">
        <v>0</v>
      </c>
      <c r="F56" s="10">
        <v>0</v>
      </c>
      <c r="G56" s="10">
        <v>0</v>
      </c>
      <c r="H56" s="10">
        <v>0</v>
      </c>
      <c r="I56" s="10">
        <v>0</v>
      </c>
    </row>
    <row r="57" spans="1:9" ht="25.5" x14ac:dyDescent="0.2">
      <c r="A57" s="9" t="s">
        <v>287</v>
      </c>
      <c r="B57" s="10">
        <v>0</v>
      </c>
      <c r="C57" s="10">
        <v>0</v>
      </c>
      <c r="D57" s="10">
        <v>0</v>
      </c>
      <c r="E57" s="10">
        <v>0</v>
      </c>
      <c r="F57" s="10">
        <v>0</v>
      </c>
      <c r="G57" s="10">
        <v>0</v>
      </c>
      <c r="H57" s="10">
        <v>0</v>
      </c>
      <c r="I57" s="10">
        <v>0</v>
      </c>
    </row>
    <row r="58" spans="1:9" ht="25.5" x14ac:dyDescent="0.2">
      <c r="A58" s="9" t="s">
        <v>22</v>
      </c>
      <c r="B58" s="10">
        <v>0</v>
      </c>
      <c r="C58" s="10">
        <v>0</v>
      </c>
      <c r="D58" s="10">
        <v>0</v>
      </c>
      <c r="E58" s="10">
        <v>0</v>
      </c>
      <c r="F58" s="10">
        <v>0</v>
      </c>
      <c r="G58" s="10">
        <v>0</v>
      </c>
      <c r="H58" s="10">
        <v>0</v>
      </c>
      <c r="I58" s="10">
        <v>0</v>
      </c>
    </row>
    <row r="59" spans="1:9" x14ac:dyDescent="0.2">
      <c r="A59" s="9" t="s">
        <v>23</v>
      </c>
      <c r="B59" s="10">
        <v>0</v>
      </c>
      <c r="C59" s="10">
        <v>0</v>
      </c>
      <c r="D59" s="10">
        <v>0</v>
      </c>
      <c r="E59" s="10">
        <v>0</v>
      </c>
      <c r="F59" s="10">
        <v>0</v>
      </c>
      <c r="G59" s="10">
        <v>0</v>
      </c>
      <c r="H59" s="10">
        <v>0</v>
      </c>
      <c r="I59" s="10">
        <v>0</v>
      </c>
    </row>
    <row r="60" spans="1:9" x14ac:dyDescent="0.2">
      <c r="A60" s="9" t="s">
        <v>28</v>
      </c>
      <c r="B60" s="10">
        <v>0</v>
      </c>
      <c r="C60" s="10">
        <v>0</v>
      </c>
      <c r="D60" s="10">
        <v>0</v>
      </c>
      <c r="E60" s="10">
        <v>0</v>
      </c>
      <c r="F60" s="10">
        <v>0</v>
      </c>
      <c r="G60" s="10">
        <v>0</v>
      </c>
      <c r="H60" s="10">
        <v>0</v>
      </c>
      <c r="I60" s="10">
        <v>0</v>
      </c>
    </row>
    <row r="61" spans="1:9" ht="25.5" x14ac:dyDescent="0.2">
      <c r="A61" s="9" t="s">
        <v>29</v>
      </c>
      <c r="B61" s="10">
        <v>0</v>
      </c>
      <c r="C61" s="10">
        <v>0</v>
      </c>
      <c r="D61" s="10">
        <v>0</v>
      </c>
      <c r="E61" s="10">
        <v>0</v>
      </c>
      <c r="F61" s="10">
        <v>0</v>
      </c>
      <c r="G61" s="10">
        <v>0</v>
      </c>
      <c r="H61" s="10">
        <v>0</v>
      </c>
      <c r="I61" s="10">
        <v>0</v>
      </c>
    </row>
    <row r="62" spans="1:9" ht="51" x14ac:dyDescent="0.2">
      <c r="A62" s="9" t="s">
        <v>26</v>
      </c>
      <c r="B62" s="10">
        <v>0</v>
      </c>
      <c r="C62" s="10">
        <v>0</v>
      </c>
      <c r="D62" s="10">
        <v>0</v>
      </c>
      <c r="E62" s="10">
        <v>0</v>
      </c>
      <c r="F62" s="10">
        <v>0</v>
      </c>
      <c r="G62" s="10">
        <v>0</v>
      </c>
      <c r="H62" s="10">
        <v>0</v>
      </c>
      <c r="I62" s="10">
        <v>0</v>
      </c>
    </row>
    <row r="63" spans="1:9" ht="38.25" x14ac:dyDescent="0.2">
      <c r="A63" s="9" t="s">
        <v>30</v>
      </c>
      <c r="B63" s="10">
        <v>0</v>
      </c>
      <c r="C63" s="10">
        <v>0</v>
      </c>
      <c r="D63" s="10">
        <v>0</v>
      </c>
      <c r="E63" s="10">
        <v>0</v>
      </c>
      <c r="F63" s="10">
        <v>0</v>
      </c>
      <c r="G63" s="10">
        <v>0</v>
      </c>
      <c r="H63" s="10">
        <v>0</v>
      </c>
      <c r="I63" s="10">
        <v>0</v>
      </c>
    </row>
    <row r="64" spans="1:9" s="8" customFormat="1" ht="38.25" x14ac:dyDescent="0.2">
      <c r="A64" s="12" t="s">
        <v>39</v>
      </c>
      <c r="B64" s="13">
        <f>SUM(B56:B63)</f>
        <v>0</v>
      </c>
      <c r="C64" s="13">
        <f t="shared" ref="C64:I64" si="8">SUM(C56:C63)</f>
        <v>0</v>
      </c>
      <c r="D64" s="13">
        <f t="shared" si="8"/>
        <v>0</v>
      </c>
      <c r="E64" s="13">
        <f t="shared" si="8"/>
        <v>0</v>
      </c>
      <c r="F64" s="13">
        <f t="shared" si="8"/>
        <v>0</v>
      </c>
      <c r="G64" s="13">
        <f t="shared" si="8"/>
        <v>0</v>
      </c>
      <c r="H64" s="13">
        <f t="shared" si="8"/>
        <v>0</v>
      </c>
      <c r="I64" s="13">
        <f t="shared" si="8"/>
        <v>0</v>
      </c>
    </row>
    <row r="65" spans="1:9" s="8" customFormat="1" x14ac:dyDescent="0.2">
      <c r="A65" s="12" t="s">
        <v>238</v>
      </c>
      <c r="B65" s="10">
        <v>0</v>
      </c>
      <c r="C65" s="10">
        <v>0</v>
      </c>
      <c r="D65" s="10">
        <v>0</v>
      </c>
      <c r="E65" s="10">
        <v>0</v>
      </c>
      <c r="F65" s="10">
        <v>0</v>
      </c>
      <c r="G65" s="10">
        <v>0</v>
      </c>
      <c r="H65" s="10">
        <v>0</v>
      </c>
      <c r="I65" s="10">
        <v>0</v>
      </c>
    </row>
    <row r="66" spans="1:9" s="8" customFormat="1" x14ac:dyDescent="0.2">
      <c r="A66" s="12" t="s">
        <v>17</v>
      </c>
      <c r="B66" s="29">
        <f t="shared" ref="B66:I66" si="9">B67+B70+B73+B76</f>
        <v>0</v>
      </c>
      <c r="C66" s="29">
        <f t="shared" si="9"/>
        <v>0</v>
      </c>
      <c r="D66" s="29">
        <f t="shared" si="9"/>
        <v>0</v>
      </c>
      <c r="E66" s="29">
        <f t="shared" si="9"/>
        <v>0</v>
      </c>
      <c r="F66" s="29">
        <f t="shared" si="9"/>
        <v>0</v>
      </c>
      <c r="G66" s="29">
        <f t="shared" si="9"/>
        <v>0</v>
      </c>
      <c r="H66" s="29">
        <f t="shared" si="9"/>
        <v>0</v>
      </c>
      <c r="I66" s="29">
        <f t="shared" si="9"/>
        <v>0</v>
      </c>
    </row>
    <row r="67" spans="1:9" s="8" customFormat="1" x14ac:dyDescent="0.2">
      <c r="A67" s="9" t="s">
        <v>222</v>
      </c>
      <c r="B67" s="29">
        <f t="shared" ref="B67:I67" si="10">B68+B69</f>
        <v>0</v>
      </c>
      <c r="C67" s="29">
        <f t="shared" si="10"/>
        <v>0</v>
      </c>
      <c r="D67" s="29">
        <f t="shared" si="10"/>
        <v>0</v>
      </c>
      <c r="E67" s="29">
        <f t="shared" si="10"/>
        <v>0</v>
      </c>
      <c r="F67" s="29">
        <f t="shared" si="10"/>
        <v>0</v>
      </c>
      <c r="G67" s="29">
        <f t="shared" si="10"/>
        <v>0</v>
      </c>
      <c r="H67" s="29">
        <f t="shared" si="10"/>
        <v>0</v>
      </c>
      <c r="I67" s="29">
        <f t="shared" si="10"/>
        <v>0</v>
      </c>
    </row>
    <row r="68" spans="1:9" s="8" customFormat="1" ht="25.5" x14ac:dyDescent="0.2">
      <c r="A68" s="9" t="s">
        <v>218</v>
      </c>
      <c r="B68" s="10">
        <v>0</v>
      </c>
      <c r="C68" s="10">
        <v>0</v>
      </c>
      <c r="D68" s="10">
        <v>0</v>
      </c>
      <c r="E68" s="10">
        <v>0</v>
      </c>
      <c r="F68" s="10">
        <v>0</v>
      </c>
      <c r="G68" s="10">
        <v>0</v>
      </c>
      <c r="H68" s="10">
        <v>0</v>
      </c>
      <c r="I68" s="10">
        <v>0</v>
      </c>
    </row>
    <row r="69" spans="1:9" s="8" customFormat="1" ht="25.5" x14ac:dyDescent="0.2">
      <c r="A69" s="9" t="s">
        <v>219</v>
      </c>
      <c r="B69" s="10">
        <v>0</v>
      </c>
      <c r="C69" s="10">
        <v>0</v>
      </c>
      <c r="D69" s="10">
        <v>0</v>
      </c>
      <c r="E69" s="10">
        <v>0</v>
      </c>
      <c r="F69" s="10">
        <v>0</v>
      </c>
      <c r="G69" s="10">
        <v>0</v>
      </c>
      <c r="H69" s="10">
        <v>0</v>
      </c>
      <c r="I69" s="10">
        <v>0</v>
      </c>
    </row>
    <row r="70" spans="1:9" s="8" customFormat="1" x14ac:dyDescent="0.2">
      <c r="A70" s="9" t="s">
        <v>223</v>
      </c>
      <c r="B70" s="29">
        <f t="shared" ref="B70:I70" si="11">B71+B72</f>
        <v>0</v>
      </c>
      <c r="C70" s="29">
        <f t="shared" si="11"/>
        <v>0</v>
      </c>
      <c r="D70" s="29">
        <f t="shared" si="11"/>
        <v>0</v>
      </c>
      <c r="E70" s="29">
        <f t="shared" si="11"/>
        <v>0</v>
      </c>
      <c r="F70" s="29">
        <f t="shared" si="11"/>
        <v>0</v>
      </c>
      <c r="G70" s="29">
        <f t="shared" si="11"/>
        <v>0</v>
      </c>
      <c r="H70" s="29">
        <f t="shared" si="11"/>
        <v>0</v>
      </c>
      <c r="I70" s="29">
        <f t="shared" si="11"/>
        <v>0</v>
      </c>
    </row>
    <row r="71" spans="1:9" s="8" customFormat="1" ht="25.5" x14ac:dyDescent="0.2">
      <c r="A71" s="9" t="s">
        <v>224</v>
      </c>
      <c r="B71" s="10">
        <v>0</v>
      </c>
      <c r="C71" s="10">
        <v>0</v>
      </c>
      <c r="D71" s="10">
        <v>0</v>
      </c>
      <c r="E71" s="10">
        <v>0</v>
      </c>
      <c r="F71" s="10">
        <v>0</v>
      </c>
      <c r="G71" s="10">
        <v>0</v>
      </c>
      <c r="H71" s="10">
        <v>0</v>
      </c>
      <c r="I71" s="10">
        <v>0</v>
      </c>
    </row>
    <row r="72" spans="1:9" s="8" customFormat="1" ht="25.5" x14ac:dyDescent="0.2">
      <c r="A72" s="9" t="s">
        <v>225</v>
      </c>
      <c r="B72" s="10">
        <v>0</v>
      </c>
      <c r="C72" s="10">
        <v>0</v>
      </c>
      <c r="D72" s="10">
        <v>0</v>
      </c>
      <c r="E72" s="10">
        <v>0</v>
      </c>
      <c r="F72" s="10">
        <v>0</v>
      </c>
      <c r="G72" s="10">
        <v>0</v>
      </c>
      <c r="H72" s="10">
        <v>0</v>
      </c>
      <c r="I72" s="10">
        <v>0</v>
      </c>
    </row>
    <row r="73" spans="1:9" s="8" customFormat="1" ht="38.25" x14ac:dyDescent="0.2">
      <c r="A73" s="12" t="s">
        <v>226</v>
      </c>
      <c r="B73" s="29">
        <f t="shared" ref="B73:I73" si="12">B74+B75</f>
        <v>0</v>
      </c>
      <c r="C73" s="29">
        <f t="shared" si="12"/>
        <v>0</v>
      </c>
      <c r="D73" s="29">
        <f t="shared" si="12"/>
        <v>0</v>
      </c>
      <c r="E73" s="29">
        <f t="shared" si="12"/>
        <v>0</v>
      </c>
      <c r="F73" s="29">
        <f t="shared" si="12"/>
        <v>0</v>
      </c>
      <c r="G73" s="29">
        <f t="shared" si="12"/>
        <v>0</v>
      </c>
      <c r="H73" s="29">
        <f t="shared" si="12"/>
        <v>0</v>
      </c>
      <c r="I73" s="29">
        <f t="shared" si="12"/>
        <v>0</v>
      </c>
    </row>
    <row r="74" spans="1:9" s="8" customFormat="1" ht="25.5" x14ac:dyDescent="0.2">
      <c r="A74" s="9" t="s">
        <v>218</v>
      </c>
      <c r="B74" s="10">
        <v>0</v>
      </c>
      <c r="C74" s="10">
        <v>0</v>
      </c>
      <c r="D74" s="10">
        <v>0</v>
      </c>
      <c r="E74" s="10">
        <v>0</v>
      </c>
      <c r="F74" s="10">
        <v>0</v>
      </c>
      <c r="G74" s="10">
        <v>0</v>
      </c>
      <c r="H74" s="10">
        <v>0</v>
      </c>
      <c r="I74" s="10">
        <v>0</v>
      </c>
    </row>
    <row r="75" spans="1:9" s="8" customFormat="1" ht="25.5" x14ac:dyDescent="0.2">
      <c r="A75" s="9" t="s">
        <v>219</v>
      </c>
      <c r="B75" s="10">
        <v>0</v>
      </c>
      <c r="C75" s="10">
        <v>0</v>
      </c>
      <c r="D75" s="10">
        <v>0</v>
      </c>
      <c r="E75" s="10">
        <v>0</v>
      </c>
      <c r="F75" s="10">
        <v>0</v>
      </c>
      <c r="G75" s="10">
        <v>0</v>
      </c>
      <c r="H75" s="10">
        <v>0</v>
      </c>
      <c r="I75" s="10">
        <v>0</v>
      </c>
    </row>
    <row r="76" spans="1:9" s="8" customFormat="1" x14ac:dyDescent="0.2">
      <c r="A76" s="9" t="s">
        <v>227</v>
      </c>
      <c r="B76" s="10">
        <v>0</v>
      </c>
      <c r="C76" s="10">
        <v>0</v>
      </c>
      <c r="D76" s="10">
        <v>0</v>
      </c>
      <c r="E76" s="10">
        <v>0</v>
      </c>
      <c r="F76" s="10">
        <v>0</v>
      </c>
      <c r="G76" s="10">
        <v>0</v>
      </c>
      <c r="H76" s="10">
        <v>0</v>
      </c>
      <c r="I76" s="10">
        <v>0</v>
      </c>
    </row>
    <row r="77" spans="1:9" s="8" customFormat="1" x14ac:dyDescent="0.2">
      <c r="A77" s="12" t="s">
        <v>18</v>
      </c>
      <c r="B77" s="25"/>
      <c r="C77" s="25"/>
      <c r="D77" s="25"/>
      <c r="E77" s="25"/>
      <c r="F77" s="25"/>
      <c r="G77" s="25"/>
      <c r="H77" s="25"/>
      <c r="I77" s="25"/>
    </row>
    <row r="78" spans="1:9" x14ac:dyDescent="0.2">
      <c r="A78" s="9" t="s">
        <v>125</v>
      </c>
      <c r="B78" s="11">
        <f t="shared" ref="B78:I78" si="13">SUM(B79:B83)</f>
        <v>0</v>
      </c>
      <c r="C78" s="11">
        <f t="shared" si="13"/>
        <v>0</v>
      </c>
      <c r="D78" s="11">
        <f t="shared" si="13"/>
        <v>0</v>
      </c>
      <c r="E78" s="11">
        <f t="shared" si="13"/>
        <v>0</v>
      </c>
      <c r="F78" s="11">
        <f t="shared" si="13"/>
        <v>0</v>
      </c>
      <c r="G78" s="11">
        <f t="shared" si="13"/>
        <v>0</v>
      </c>
      <c r="H78" s="11">
        <f t="shared" si="13"/>
        <v>0</v>
      </c>
      <c r="I78" s="11">
        <f t="shared" si="13"/>
        <v>0</v>
      </c>
    </row>
    <row r="79" spans="1:9" x14ac:dyDescent="0.2">
      <c r="A79" s="9" t="s">
        <v>266</v>
      </c>
      <c r="B79" s="10">
        <v>0</v>
      </c>
      <c r="C79" s="10">
        <v>0</v>
      </c>
      <c r="D79" s="10">
        <v>0</v>
      </c>
      <c r="E79" s="10">
        <v>0</v>
      </c>
      <c r="F79" s="10">
        <v>0</v>
      </c>
      <c r="G79" s="10">
        <v>0</v>
      </c>
      <c r="H79" s="10">
        <v>0</v>
      </c>
      <c r="I79" s="10">
        <v>0</v>
      </c>
    </row>
    <row r="80" spans="1:9" x14ac:dyDescent="0.2">
      <c r="A80" s="9" t="s">
        <v>267</v>
      </c>
      <c r="B80" s="10">
        <v>0</v>
      </c>
      <c r="C80" s="10">
        <v>0</v>
      </c>
      <c r="D80" s="10">
        <v>0</v>
      </c>
      <c r="E80" s="10">
        <v>0</v>
      </c>
      <c r="F80" s="10">
        <v>0</v>
      </c>
      <c r="G80" s="10">
        <v>0</v>
      </c>
      <c r="H80" s="10">
        <v>0</v>
      </c>
      <c r="I80" s="10">
        <v>0</v>
      </c>
    </row>
    <row r="81" spans="1:9" x14ac:dyDescent="0.2">
      <c r="A81" s="9" t="s">
        <v>268</v>
      </c>
      <c r="B81" s="10">
        <v>0</v>
      </c>
      <c r="C81" s="10">
        <v>0</v>
      </c>
      <c r="D81" s="10">
        <v>0</v>
      </c>
      <c r="E81" s="10">
        <v>0</v>
      </c>
      <c r="F81" s="10">
        <v>0</v>
      </c>
      <c r="G81" s="10">
        <v>0</v>
      </c>
      <c r="H81" s="10">
        <v>0</v>
      </c>
      <c r="I81" s="10">
        <v>0</v>
      </c>
    </row>
    <row r="82" spans="1:9" ht="38.25" x14ac:dyDescent="0.2">
      <c r="A82" s="9" t="s">
        <v>269</v>
      </c>
      <c r="B82" s="10">
        <v>0</v>
      </c>
      <c r="C82" s="10">
        <v>0</v>
      </c>
      <c r="D82" s="10">
        <v>0</v>
      </c>
      <c r="E82" s="10">
        <v>0</v>
      </c>
      <c r="F82" s="10">
        <v>0</v>
      </c>
      <c r="G82" s="10">
        <v>0</v>
      </c>
      <c r="H82" s="10">
        <v>0</v>
      </c>
      <c r="I82" s="10">
        <v>0</v>
      </c>
    </row>
    <row r="83" spans="1:9" ht="25.5" x14ac:dyDescent="0.2">
      <c r="A83" s="9" t="s">
        <v>270</v>
      </c>
      <c r="B83" s="10">
        <v>0</v>
      </c>
      <c r="C83" s="10">
        <v>0</v>
      </c>
      <c r="D83" s="10">
        <v>0</v>
      </c>
      <c r="E83" s="10">
        <v>0</v>
      </c>
      <c r="F83" s="10">
        <v>0</v>
      </c>
      <c r="G83" s="10">
        <v>0</v>
      </c>
      <c r="H83" s="10">
        <v>0</v>
      </c>
      <c r="I83" s="10">
        <v>0</v>
      </c>
    </row>
    <row r="84" spans="1:9" x14ac:dyDescent="0.2">
      <c r="A84" s="12" t="s">
        <v>31</v>
      </c>
      <c r="B84" s="10">
        <v>0</v>
      </c>
      <c r="C84" s="10">
        <v>0</v>
      </c>
      <c r="D84" s="10">
        <v>0</v>
      </c>
      <c r="E84" s="10">
        <v>0</v>
      </c>
      <c r="F84" s="10">
        <v>0</v>
      </c>
      <c r="G84" s="10">
        <v>0</v>
      </c>
      <c r="H84" s="10">
        <v>0</v>
      </c>
      <c r="I84" s="10">
        <v>0</v>
      </c>
    </row>
    <row r="85" spans="1:9" x14ac:dyDescent="0.2">
      <c r="A85" s="12" t="s">
        <v>32</v>
      </c>
      <c r="B85" s="11">
        <f t="shared" ref="B85:I85" si="14">B86-B87</f>
        <v>0</v>
      </c>
      <c r="C85" s="11">
        <f t="shared" si="14"/>
        <v>0</v>
      </c>
      <c r="D85" s="11">
        <f t="shared" si="14"/>
        <v>0</v>
      </c>
      <c r="E85" s="11">
        <f t="shared" si="14"/>
        <v>0</v>
      </c>
      <c r="F85" s="11">
        <f t="shared" si="14"/>
        <v>0</v>
      </c>
      <c r="G85" s="11">
        <f t="shared" si="14"/>
        <v>0</v>
      </c>
      <c r="H85" s="11">
        <f t="shared" si="14"/>
        <v>0</v>
      </c>
      <c r="I85" s="11">
        <f t="shared" si="14"/>
        <v>0</v>
      </c>
    </row>
    <row r="86" spans="1:9" x14ac:dyDescent="0.2">
      <c r="A86" s="9" t="s">
        <v>5</v>
      </c>
      <c r="B86" s="10">
        <v>0</v>
      </c>
      <c r="C86" s="10">
        <v>0</v>
      </c>
      <c r="D86" s="10">
        <v>0</v>
      </c>
      <c r="E86" s="10">
        <v>0</v>
      </c>
      <c r="F86" s="10">
        <v>0</v>
      </c>
      <c r="G86" s="10">
        <v>0</v>
      </c>
      <c r="H86" s="10">
        <v>0</v>
      </c>
      <c r="I86" s="10">
        <v>0</v>
      </c>
    </row>
    <row r="87" spans="1:9" x14ac:dyDescent="0.2">
      <c r="A87" s="9" t="s">
        <v>6</v>
      </c>
      <c r="B87" s="10">
        <v>0</v>
      </c>
      <c r="C87" s="10">
        <v>0</v>
      </c>
      <c r="D87" s="10">
        <v>0</v>
      </c>
      <c r="E87" s="10">
        <v>0</v>
      </c>
      <c r="F87" s="10">
        <v>0</v>
      </c>
      <c r="G87" s="10">
        <v>0</v>
      </c>
      <c r="H87" s="10">
        <v>0</v>
      </c>
      <c r="I87" s="10">
        <v>0</v>
      </c>
    </row>
    <row r="88" spans="1:9" x14ac:dyDescent="0.2">
      <c r="A88" s="12" t="s">
        <v>35</v>
      </c>
      <c r="B88" s="10">
        <v>0</v>
      </c>
      <c r="C88" s="10">
        <v>0</v>
      </c>
      <c r="D88" s="10">
        <v>0</v>
      </c>
      <c r="E88" s="10">
        <v>0</v>
      </c>
      <c r="F88" s="10">
        <v>0</v>
      </c>
      <c r="G88" s="10">
        <v>0</v>
      </c>
      <c r="H88" s="10">
        <v>0</v>
      </c>
      <c r="I88" s="10">
        <v>0</v>
      </c>
    </row>
    <row r="89" spans="1:9" x14ac:dyDescent="0.2">
      <c r="A89" s="9" t="s">
        <v>229</v>
      </c>
      <c r="B89" s="10">
        <v>0</v>
      </c>
      <c r="C89" s="10">
        <v>0</v>
      </c>
      <c r="D89" s="10">
        <v>0</v>
      </c>
      <c r="E89" s="10">
        <v>0</v>
      </c>
      <c r="F89" s="10">
        <v>0</v>
      </c>
      <c r="G89" s="10">
        <v>0</v>
      </c>
      <c r="H89" s="10">
        <v>0</v>
      </c>
      <c r="I89" s="10">
        <v>0</v>
      </c>
    </row>
    <row r="90" spans="1:9" ht="25.5" x14ac:dyDescent="0.2">
      <c r="A90" s="9" t="s">
        <v>230</v>
      </c>
      <c r="B90" s="10">
        <v>0</v>
      </c>
      <c r="C90" s="10">
        <v>0</v>
      </c>
      <c r="D90" s="10">
        <v>0</v>
      </c>
      <c r="E90" s="10">
        <v>0</v>
      </c>
      <c r="F90" s="10">
        <v>0</v>
      </c>
      <c r="G90" s="10">
        <v>0</v>
      </c>
      <c r="H90" s="10">
        <v>0</v>
      </c>
      <c r="I90" s="10">
        <v>0</v>
      </c>
    </row>
    <row r="91" spans="1:9" ht="25.5" x14ac:dyDescent="0.2">
      <c r="A91" s="9" t="s">
        <v>231</v>
      </c>
      <c r="B91" s="10">
        <v>0</v>
      </c>
      <c r="C91" s="10">
        <v>0</v>
      </c>
      <c r="D91" s="10">
        <v>0</v>
      </c>
      <c r="E91" s="10">
        <v>0</v>
      </c>
      <c r="F91" s="10">
        <v>0</v>
      </c>
      <c r="G91" s="10">
        <v>0</v>
      </c>
      <c r="H91" s="10">
        <v>0</v>
      </c>
      <c r="I91" s="10">
        <v>0</v>
      </c>
    </row>
    <row r="92" spans="1:9" ht="25.5" x14ac:dyDescent="0.2">
      <c r="A92" s="12" t="s">
        <v>283</v>
      </c>
      <c r="B92" s="11">
        <f t="shared" ref="B92:I92" si="15">B93-B94</f>
        <v>0</v>
      </c>
      <c r="C92" s="11">
        <f t="shared" si="15"/>
        <v>0</v>
      </c>
      <c r="D92" s="11">
        <f t="shared" si="15"/>
        <v>0</v>
      </c>
      <c r="E92" s="11">
        <f t="shared" si="15"/>
        <v>0</v>
      </c>
      <c r="F92" s="11">
        <f t="shared" si="15"/>
        <v>0</v>
      </c>
      <c r="G92" s="11">
        <f t="shared" si="15"/>
        <v>0</v>
      </c>
      <c r="H92" s="11">
        <f t="shared" si="15"/>
        <v>0</v>
      </c>
      <c r="I92" s="11">
        <f t="shared" si="15"/>
        <v>0</v>
      </c>
    </row>
    <row r="93" spans="1:9" x14ac:dyDescent="0.2">
      <c r="A93" s="9" t="s">
        <v>5</v>
      </c>
      <c r="B93" s="10">
        <v>0</v>
      </c>
      <c r="C93" s="10">
        <v>0</v>
      </c>
      <c r="D93" s="10">
        <v>0</v>
      </c>
      <c r="E93" s="10">
        <v>0</v>
      </c>
      <c r="F93" s="10">
        <v>0</v>
      </c>
      <c r="G93" s="10">
        <v>0</v>
      </c>
      <c r="H93" s="10">
        <v>0</v>
      </c>
      <c r="I93" s="10">
        <v>0</v>
      </c>
    </row>
    <row r="94" spans="1:9" x14ac:dyDescent="0.2">
      <c r="A94" s="9" t="s">
        <v>6</v>
      </c>
      <c r="B94" s="10">
        <v>0</v>
      </c>
      <c r="C94" s="10">
        <v>0</v>
      </c>
      <c r="D94" s="10">
        <v>0</v>
      </c>
      <c r="E94" s="10">
        <v>0</v>
      </c>
      <c r="F94" s="10">
        <v>0</v>
      </c>
      <c r="G94" s="10">
        <v>0</v>
      </c>
      <c r="H94" s="10">
        <v>0</v>
      </c>
      <c r="I94" s="10">
        <v>0</v>
      </c>
    </row>
    <row r="95" spans="1:9" ht="25.5" x14ac:dyDescent="0.2">
      <c r="A95" s="12" t="s">
        <v>284</v>
      </c>
      <c r="B95" s="11">
        <f t="shared" ref="B95:I95" si="16">B96-B97</f>
        <v>0</v>
      </c>
      <c r="C95" s="11">
        <f t="shared" si="16"/>
        <v>0</v>
      </c>
      <c r="D95" s="11">
        <f t="shared" si="16"/>
        <v>0</v>
      </c>
      <c r="E95" s="11">
        <f t="shared" si="16"/>
        <v>0</v>
      </c>
      <c r="F95" s="11">
        <f t="shared" si="16"/>
        <v>0</v>
      </c>
      <c r="G95" s="11">
        <f t="shared" si="16"/>
        <v>0</v>
      </c>
      <c r="H95" s="11">
        <f t="shared" si="16"/>
        <v>0</v>
      </c>
      <c r="I95" s="11">
        <f t="shared" si="16"/>
        <v>0</v>
      </c>
    </row>
    <row r="96" spans="1:9" x14ac:dyDescent="0.2">
      <c r="A96" s="9" t="s">
        <v>5</v>
      </c>
      <c r="B96" s="10">
        <v>0</v>
      </c>
      <c r="C96" s="10">
        <v>0</v>
      </c>
      <c r="D96" s="10">
        <v>0</v>
      </c>
      <c r="E96" s="10">
        <v>0</v>
      </c>
      <c r="F96" s="10">
        <v>0</v>
      </c>
      <c r="G96" s="10">
        <v>0</v>
      </c>
      <c r="H96" s="10">
        <v>0</v>
      </c>
      <c r="I96" s="10">
        <v>0</v>
      </c>
    </row>
    <row r="97" spans="1:9" x14ac:dyDescent="0.2">
      <c r="A97" s="9" t="s">
        <v>6</v>
      </c>
      <c r="B97" s="10">
        <v>0</v>
      </c>
      <c r="C97" s="10">
        <v>0</v>
      </c>
      <c r="D97" s="10">
        <v>0</v>
      </c>
      <c r="E97" s="10">
        <v>0</v>
      </c>
      <c r="F97" s="10">
        <v>0</v>
      </c>
      <c r="G97" s="10">
        <v>0</v>
      </c>
      <c r="H97" s="10">
        <v>0</v>
      </c>
      <c r="I97" s="10">
        <v>0</v>
      </c>
    </row>
    <row r="98" spans="1:9" x14ac:dyDescent="0.2">
      <c r="A98" s="9" t="s">
        <v>7</v>
      </c>
      <c r="B98" s="10">
        <v>0</v>
      </c>
      <c r="C98" s="10">
        <v>0</v>
      </c>
      <c r="D98" s="10">
        <v>0</v>
      </c>
      <c r="E98" s="10">
        <v>0</v>
      </c>
      <c r="F98" s="10">
        <v>0</v>
      </c>
      <c r="G98" s="10">
        <v>0</v>
      </c>
      <c r="H98" s="10">
        <v>0</v>
      </c>
      <c r="I98" s="10">
        <v>0</v>
      </c>
    </row>
    <row r="99" spans="1:9" x14ac:dyDescent="0.2">
      <c r="A99" s="12" t="s">
        <v>40</v>
      </c>
      <c r="B99" s="13">
        <f>B78+B84+B85+B88-B89+B90-B91+B93-B94+B96-B97-B98</f>
        <v>0</v>
      </c>
      <c r="C99" s="13">
        <f t="shared" ref="C99:I99" si="17">C78+C84+C85+C88-C89+C90-C91+C93-C94+C96-C97-C98</f>
        <v>0</v>
      </c>
      <c r="D99" s="13">
        <f t="shared" si="17"/>
        <v>0</v>
      </c>
      <c r="E99" s="13">
        <f t="shared" si="17"/>
        <v>0</v>
      </c>
      <c r="F99" s="13">
        <f t="shared" si="17"/>
        <v>0</v>
      </c>
      <c r="G99" s="13">
        <f t="shared" si="17"/>
        <v>0</v>
      </c>
      <c r="H99" s="13">
        <f t="shared" si="17"/>
        <v>0</v>
      </c>
      <c r="I99" s="13">
        <f t="shared" si="17"/>
        <v>0</v>
      </c>
    </row>
    <row r="100" spans="1:9" x14ac:dyDescent="0.2">
      <c r="A100" s="12" t="s">
        <v>42</v>
      </c>
      <c r="B100" s="15">
        <v>0</v>
      </c>
      <c r="C100" s="15">
        <v>0</v>
      </c>
      <c r="D100" s="15">
        <v>0</v>
      </c>
      <c r="E100" s="15">
        <v>0</v>
      </c>
      <c r="F100" s="15">
        <v>0</v>
      </c>
      <c r="G100" s="15">
        <v>0</v>
      </c>
      <c r="H100" s="15">
        <v>0</v>
      </c>
      <c r="I100" s="15">
        <v>0</v>
      </c>
    </row>
    <row r="101" spans="1:9" x14ac:dyDescent="0.2">
      <c r="A101" s="12" t="s">
        <v>232</v>
      </c>
      <c r="B101" s="15">
        <v>0</v>
      </c>
      <c r="C101" s="15">
        <v>0</v>
      </c>
      <c r="D101" s="15">
        <v>0</v>
      </c>
      <c r="E101" s="15">
        <v>0</v>
      </c>
      <c r="F101" s="15">
        <v>0</v>
      </c>
      <c r="G101" s="15">
        <v>0</v>
      </c>
      <c r="H101" s="15">
        <v>0</v>
      </c>
      <c r="I101" s="15">
        <v>0</v>
      </c>
    </row>
    <row r="102" spans="1:9" x14ac:dyDescent="0.2">
      <c r="A102" s="12" t="s">
        <v>43</v>
      </c>
      <c r="B102" s="13">
        <f>B28+B39+B40-B52-B64-B65-B66</f>
        <v>0</v>
      </c>
      <c r="C102" s="13">
        <f t="shared" ref="C102:I102" si="18">C28+C39+C40-C52-C64-C65-C66</f>
        <v>0</v>
      </c>
      <c r="D102" s="13">
        <f t="shared" si="18"/>
        <v>0</v>
      </c>
      <c r="E102" s="13">
        <f t="shared" si="18"/>
        <v>0</v>
      </c>
      <c r="F102" s="13">
        <f t="shared" si="18"/>
        <v>0</v>
      </c>
      <c r="G102" s="13">
        <f t="shared" si="18"/>
        <v>0</v>
      </c>
      <c r="H102" s="13">
        <f t="shared" si="18"/>
        <v>0</v>
      </c>
      <c r="I102" s="13">
        <f t="shared" si="18"/>
        <v>0</v>
      </c>
    </row>
    <row r="103" spans="1:9" s="8" customFormat="1" x14ac:dyDescent="0.2">
      <c r="A103" s="12" t="s">
        <v>33</v>
      </c>
      <c r="B103" s="13">
        <f t="shared" ref="B103:I103" si="19">B28+B39+B40</f>
        <v>0</v>
      </c>
      <c r="C103" s="13">
        <f t="shared" si="19"/>
        <v>0</v>
      </c>
      <c r="D103" s="13">
        <f t="shared" si="19"/>
        <v>0</v>
      </c>
      <c r="E103" s="13">
        <f t="shared" si="19"/>
        <v>0</v>
      </c>
      <c r="F103" s="13">
        <f t="shared" si="19"/>
        <v>0</v>
      </c>
      <c r="G103" s="13">
        <f t="shared" si="19"/>
        <v>0</v>
      </c>
      <c r="H103" s="13">
        <f t="shared" si="19"/>
        <v>0</v>
      </c>
      <c r="I103" s="13">
        <f t="shared" si="19"/>
        <v>0</v>
      </c>
    </row>
    <row r="104" spans="1:9" s="8" customFormat="1" x14ac:dyDescent="0.2">
      <c r="A104" s="12" t="s">
        <v>34</v>
      </c>
      <c r="B104" s="13">
        <f>B52+B64+B65+B66+B99</f>
        <v>0</v>
      </c>
      <c r="C104" s="13">
        <f t="shared" ref="C104:I104" si="20">C52+C64+C65+C66+C99</f>
        <v>0</v>
      </c>
      <c r="D104" s="13">
        <f t="shared" si="20"/>
        <v>0</v>
      </c>
      <c r="E104" s="13">
        <f t="shared" si="20"/>
        <v>0</v>
      </c>
      <c r="F104" s="13">
        <f t="shared" si="20"/>
        <v>0</v>
      </c>
      <c r="G104" s="13">
        <f t="shared" si="20"/>
        <v>0</v>
      </c>
      <c r="H104" s="13">
        <f t="shared" si="20"/>
        <v>0</v>
      </c>
      <c r="I104" s="13">
        <f t="shared" si="20"/>
        <v>0</v>
      </c>
    </row>
    <row r="105" spans="1:9" s="8" customFormat="1" x14ac:dyDescent="0.2">
      <c r="A105" s="33"/>
      <c r="B105" s="31"/>
      <c r="C105" s="31"/>
      <c r="D105" s="31"/>
      <c r="E105" s="31"/>
      <c r="F105" s="31"/>
      <c r="G105" s="31"/>
      <c r="H105" s="31"/>
      <c r="I105" s="31"/>
    </row>
    <row r="106" spans="1:9" s="8" customFormat="1" x14ac:dyDescent="0.2">
      <c r="A106" s="33"/>
      <c r="B106" s="31"/>
      <c r="C106" s="31"/>
      <c r="D106" s="31"/>
      <c r="E106" s="31"/>
      <c r="F106" s="31"/>
      <c r="G106" s="31"/>
      <c r="H106" s="31"/>
      <c r="I106" s="31"/>
    </row>
    <row r="107" spans="1:9" s="8" customFormat="1" x14ac:dyDescent="0.2">
      <c r="A107" s="33"/>
      <c r="B107" s="31"/>
      <c r="C107" s="31"/>
      <c r="D107" s="31"/>
      <c r="E107" s="31"/>
      <c r="F107" s="31"/>
      <c r="G107" s="31"/>
      <c r="H107" s="31"/>
      <c r="I107" s="31"/>
    </row>
    <row r="108" spans="1:9" s="8" customFormat="1" x14ac:dyDescent="0.2">
      <c r="A108" s="33"/>
      <c r="B108" s="31"/>
      <c r="C108" s="31"/>
      <c r="D108" s="31"/>
      <c r="E108" s="31"/>
      <c r="F108" s="31"/>
      <c r="G108" s="31"/>
      <c r="H108" s="31"/>
      <c r="I108" s="31"/>
    </row>
    <row r="109" spans="1:9" s="8" customFormat="1" x14ac:dyDescent="0.2">
      <c r="A109" s="33"/>
      <c r="B109" s="31"/>
      <c r="C109" s="31"/>
      <c r="D109" s="31"/>
      <c r="E109" s="31"/>
      <c r="F109" s="31"/>
      <c r="G109" s="31"/>
      <c r="H109" s="31"/>
      <c r="I109" s="31"/>
    </row>
    <row r="110" spans="1:9" s="8" customFormat="1" x14ac:dyDescent="0.2">
      <c r="A110" s="33"/>
      <c r="B110" s="31"/>
      <c r="C110" s="31"/>
      <c r="D110" s="31"/>
      <c r="E110" s="31"/>
      <c r="F110" s="31"/>
      <c r="G110" s="31"/>
      <c r="H110" s="31"/>
      <c r="I110" s="31"/>
    </row>
    <row r="111" spans="1:9" s="8" customFormat="1" x14ac:dyDescent="0.2">
      <c r="A111" s="33"/>
      <c r="B111" s="31"/>
      <c r="C111" s="31"/>
      <c r="D111" s="31"/>
      <c r="E111" s="31"/>
      <c r="F111" s="31"/>
      <c r="G111" s="31"/>
      <c r="H111" s="31"/>
      <c r="I111" s="31"/>
    </row>
    <row r="112" spans="1:9" s="8" customFormat="1" x14ac:dyDescent="0.2">
      <c r="A112" s="33"/>
      <c r="B112" s="31"/>
      <c r="C112" s="31"/>
      <c r="D112" s="31"/>
      <c r="E112" s="31"/>
      <c r="F112" s="31"/>
      <c r="G112" s="31"/>
      <c r="H112" s="31"/>
      <c r="I112" s="31"/>
    </row>
    <row r="113" spans="1:9" s="8" customFormat="1" x14ac:dyDescent="0.2">
      <c r="A113" s="33"/>
      <c r="B113" s="31"/>
      <c r="C113" s="31"/>
      <c r="D113" s="31"/>
      <c r="E113" s="31"/>
      <c r="F113" s="31"/>
      <c r="G113" s="31"/>
      <c r="H113" s="31"/>
      <c r="I113" s="31"/>
    </row>
    <row r="114" spans="1:9" s="8" customFormat="1" x14ac:dyDescent="0.2">
      <c r="A114" s="33"/>
      <c r="B114" s="31"/>
      <c r="C114" s="31"/>
      <c r="D114" s="31"/>
      <c r="E114" s="31"/>
      <c r="F114" s="31"/>
      <c r="G114" s="31"/>
      <c r="H114" s="31"/>
      <c r="I114" s="31"/>
    </row>
    <row r="115" spans="1:9" s="8" customFormat="1" x14ac:dyDescent="0.2">
      <c r="A115" s="33"/>
      <c r="B115" s="31"/>
      <c r="C115" s="31"/>
      <c r="D115" s="31"/>
      <c r="E115" s="31"/>
      <c r="F115" s="31"/>
      <c r="G115" s="31"/>
      <c r="H115" s="31"/>
      <c r="I115" s="31"/>
    </row>
    <row r="116" spans="1:9" s="8" customFormat="1" x14ac:dyDescent="0.2">
      <c r="A116" s="33"/>
      <c r="B116" s="31"/>
      <c r="C116" s="31"/>
      <c r="D116" s="31"/>
      <c r="E116" s="31"/>
      <c r="F116" s="31"/>
      <c r="G116" s="31"/>
      <c r="H116" s="31"/>
      <c r="I116" s="31"/>
    </row>
    <row r="117" spans="1:9" s="8" customFormat="1" x14ac:dyDescent="0.2">
      <c r="A117" s="33"/>
      <c r="B117" s="31"/>
      <c r="C117" s="31"/>
      <c r="D117" s="31"/>
      <c r="E117" s="31"/>
      <c r="F117" s="31"/>
      <c r="G117" s="31"/>
      <c r="H117" s="31"/>
      <c r="I117" s="31"/>
    </row>
  </sheetData>
  <sheetProtection algorithmName="SHA-512" hashValue="40mbFeHG8sm3tv1DF+eiTE2OU9hmadext9VrjUaR71z+eqoeF1lWDg1HyVGeBsQuywOCMNi2wPiw58hUYuOHPQ==" saltValue="4s4RViu8MfJeHT0nfzFRyQ==" spinCount="100000" sheet="1" formatColumns="0"/>
  <mergeCells count="3">
    <mergeCell ref="A3:D3"/>
    <mergeCell ref="E4:I4"/>
    <mergeCell ref="E3:I3"/>
  </mergeCells>
  <pageMargins left="0.261811024" right="0.22916666666666699" top="0.35433070866141703" bottom="0.49803149600000002" header="0" footer="0"/>
  <pageSetup paperSize="8" scale="78" fitToHeight="0" orientation="landscape" blackAndWhite="1" r:id="rId1"/>
  <headerFooter>
    <oddFooter>&amp;RPagina _____ din _____</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I73"/>
  <sheetViews>
    <sheetView view="pageLayout" zoomScale="85" zoomScaleNormal="100" zoomScalePageLayoutView="85" workbookViewId="0">
      <selection activeCell="Q11" sqref="Q11"/>
    </sheetView>
  </sheetViews>
  <sheetFormatPr defaultColWidth="9.140625" defaultRowHeight="12.75" x14ac:dyDescent="0.2"/>
  <cols>
    <col min="1" max="1" width="30.7109375" style="16" customWidth="1"/>
    <col min="2" max="4" width="13.28515625" style="6" bestFit="1" customWidth="1"/>
    <col min="5" max="9" width="13.28515625" style="7" bestFit="1" customWidth="1"/>
    <col min="10" max="16384" width="9.140625" style="7"/>
  </cols>
  <sheetData>
    <row r="1" spans="1:9" s="3" customFormat="1" x14ac:dyDescent="0.2">
      <c r="A1" s="45" t="s">
        <v>417</v>
      </c>
      <c r="B1" s="2"/>
      <c r="C1" s="2"/>
      <c r="D1" s="2"/>
    </row>
    <row r="2" spans="1:9" s="3" customFormat="1" x14ac:dyDescent="0.2">
      <c r="A2" s="4"/>
      <c r="B2" s="2"/>
      <c r="C2" s="2"/>
      <c r="D2" s="2"/>
    </row>
    <row r="3" spans="1:9" s="3" customFormat="1" ht="38.25" customHeight="1" x14ac:dyDescent="0.2">
      <c r="A3" s="217" t="s">
        <v>441</v>
      </c>
      <c r="B3" s="217"/>
      <c r="C3" s="217"/>
      <c r="D3" s="217"/>
      <c r="E3" s="220" t="s">
        <v>242</v>
      </c>
      <c r="F3" s="220"/>
      <c r="G3" s="220"/>
      <c r="H3" s="220"/>
      <c r="I3" s="220"/>
    </row>
    <row r="4" spans="1:9" s="3" customFormat="1" x14ac:dyDescent="0.2">
      <c r="A4" s="36"/>
      <c r="B4" s="36"/>
      <c r="C4" s="36"/>
      <c r="D4" s="36"/>
      <c r="E4" s="218" t="s">
        <v>126</v>
      </c>
      <c r="F4" s="219"/>
      <c r="G4" s="219"/>
      <c r="H4" s="219"/>
      <c r="I4" s="219"/>
    </row>
    <row r="5" spans="1:9" s="8" customFormat="1" x14ac:dyDescent="0.2">
      <c r="A5" s="5"/>
      <c r="B5" s="35" t="str">
        <f>'1-Bilant'!B5</f>
        <v>N-2</v>
      </c>
      <c r="C5" s="35" t="str">
        <f>'1-Bilant'!C5</f>
        <v>N-1</v>
      </c>
      <c r="D5" s="35" t="str">
        <f>'1-Bilant'!D5</f>
        <v>N</v>
      </c>
      <c r="E5" s="35">
        <f>'1-Bilant'!E5</f>
        <v>1</v>
      </c>
      <c r="F5" s="35">
        <f>'1-Bilant'!F5</f>
        <v>2</v>
      </c>
      <c r="G5" s="35">
        <f>'1-Bilant'!G5</f>
        <v>3</v>
      </c>
      <c r="H5" s="35">
        <f>'1-Bilant'!H5</f>
        <v>4</v>
      </c>
      <c r="I5" s="35">
        <f>'1-Bilant'!I5</f>
        <v>5</v>
      </c>
    </row>
    <row r="6" spans="1:9" s="8" customFormat="1" x14ac:dyDescent="0.2">
      <c r="A6" s="5" t="s">
        <v>249</v>
      </c>
      <c r="B6" s="14">
        <f t="shared" ref="B6:I6" si="0">B8+B9-B10+B11</f>
        <v>0</v>
      </c>
      <c r="C6" s="14">
        <f t="shared" si="0"/>
        <v>0</v>
      </c>
      <c r="D6" s="14">
        <f t="shared" si="0"/>
        <v>0</v>
      </c>
      <c r="E6" s="14">
        <f t="shared" si="0"/>
        <v>0</v>
      </c>
      <c r="F6" s="14">
        <f t="shared" si="0"/>
        <v>0</v>
      </c>
      <c r="G6" s="14">
        <f t="shared" si="0"/>
        <v>0</v>
      </c>
      <c r="H6" s="14">
        <f t="shared" si="0"/>
        <v>0</v>
      </c>
      <c r="I6" s="14">
        <f t="shared" si="0"/>
        <v>0</v>
      </c>
    </row>
    <row r="7" spans="1:9" s="8" customFormat="1" ht="36" x14ac:dyDescent="0.2">
      <c r="A7" s="22" t="s">
        <v>348</v>
      </c>
      <c r="B7" s="19">
        <v>0</v>
      </c>
      <c r="C7" s="19">
        <v>0</v>
      </c>
      <c r="D7" s="19">
        <v>0</v>
      </c>
      <c r="E7" s="19">
        <v>0</v>
      </c>
      <c r="F7" s="19">
        <v>0</v>
      </c>
      <c r="G7" s="19">
        <v>0</v>
      </c>
      <c r="H7" s="19">
        <v>0</v>
      </c>
      <c r="I7" s="19">
        <v>0</v>
      </c>
    </row>
    <row r="8" spans="1:9" s="46" customFormat="1" x14ac:dyDescent="0.2">
      <c r="A8" s="27" t="s">
        <v>271</v>
      </c>
      <c r="B8" s="19">
        <v>0</v>
      </c>
      <c r="C8" s="19">
        <v>0</v>
      </c>
      <c r="D8" s="19">
        <v>0</v>
      </c>
      <c r="E8" s="19">
        <v>0</v>
      </c>
      <c r="F8" s="19">
        <v>0</v>
      </c>
      <c r="G8" s="19">
        <v>0</v>
      </c>
      <c r="H8" s="19">
        <v>0</v>
      </c>
      <c r="I8" s="19">
        <v>0</v>
      </c>
    </row>
    <row r="9" spans="1:9" s="46" customFormat="1" x14ac:dyDescent="0.2">
      <c r="A9" s="27" t="s">
        <v>272</v>
      </c>
      <c r="B9" s="19">
        <v>0</v>
      </c>
      <c r="C9" s="19">
        <v>0</v>
      </c>
      <c r="D9" s="19">
        <v>0</v>
      </c>
      <c r="E9" s="19">
        <v>0</v>
      </c>
      <c r="F9" s="19">
        <v>0</v>
      </c>
      <c r="G9" s="19">
        <v>0</v>
      </c>
      <c r="H9" s="19">
        <v>0</v>
      </c>
      <c r="I9" s="19">
        <v>0</v>
      </c>
    </row>
    <row r="10" spans="1:9" s="46" customFormat="1" x14ac:dyDescent="0.2">
      <c r="A10" s="27" t="s">
        <v>273</v>
      </c>
      <c r="B10" s="19">
        <v>0</v>
      </c>
      <c r="C10" s="19">
        <v>0</v>
      </c>
      <c r="D10" s="19">
        <v>0</v>
      </c>
      <c r="E10" s="19">
        <v>0</v>
      </c>
      <c r="F10" s="19">
        <v>0</v>
      </c>
      <c r="G10" s="19">
        <v>0</v>
      </c>
      <c r="H10" s="19">
        <v>0</v>
      </c>
      <c r="I10" s="19">
        <v>0</v>
      </c>
    </row>
    <row r="11" spans="1:9" s="46" customFormat="1" ht="25.5" x14ac:dyDescent="0.2">
      <c r="A11" s="27" t="s">
        <v>274</v>
      </c>
      <c r="B11" s="19">
        <v>0</v>
      </c>
      <c r="C11" s="19">
        <v>0</v>
      </c>
      <c r="D11" s="19">
        <v>0</v>
      </c>
      <c r="E11" s="19">
        <v>0</v>
      </c>
      <c r="F11" s="19">
        <v>0</v>
      </c>
      <c r="G11" s="19">
        <v>0</v>
      </c>
      <c r="H11" s="19">
        <v>0</v>
      </c>
      <c r="I11" s="19">
        <v>0</v>
      </c>
    </row>
    <row r="12" spans="1:9" s="8" customFormat="1" ht="38.25" x14ac:dyDescent="0.2">
      <c r="A12" s="5" t="s">
        <v>250</v>
      </c>
      <c r="B12" s="19">
        <v>0</v>
      </c>
      <c r="C12" s="19">
        <v>0</v>
      </c>
      <c r="D12" s="19">
        <v>0</v>
      </c>
      <c r="E12" s="19">
        <v>0</v>
      </c>
      <c r="F12" s="19">
        <v>0</v>
      </c>
      <c r="G12" s="19">
        <v>0</v>
      </c>
      <c r="H12" s="19">
        <v>0</v>
      </c>
      <c r="I12" s="19">
        <v>0</v>
      </c>
    </row>
    <row r="13" spans="1:9" s="8" customFormat="1" ht="25.5" x14ac:dyDescent="0.2">
      <c r="A13" s="5" t="s">
        <v>251</v>
      </c>
      <c r="B13" s="19">
        <v>0</v>
      </c>
      <c r="C13" s="19">
        <v>0</v>
      </c>
      <c r="D13" s="19">
        <v>0</v>
      </c>
      <c r="E13" s="19">
        <v>0</v>
      </c>
      <c r="F13" s="19">
        <v>0</v>
      </c>
      <c r="G13" s="19">
        <v>0</v>
      </c>
      <c r="H13" s="19">
        <v>0</v>
      </c>
      <c r="I13" s="19">
        <v>0</v>
      </c>
    </row>
    <row r="14" spans="1:9" s="8" customFormat="1" ht="25.5" x14ac:dyDescent="0.2">
      <c r="A14" s="5" t="s">
        <v>252</v>
      </c>
      <c r="B14" s="19">
        <v>0</v>
      </c>
      <c r="C14" s="19">
        <v>0</v>
      </c>
      <c r="D14" s="19">
        <v>0</v>
      </c>
      <c r="E14" s="19">
        <v>0</v>
      </c>
      <c r="F14" s="19">
        <v>0</v>
      </c>
      <c r="G14" s="19">
        <v>0</v>
      </c>
      <c r="H14" s="19">
        <v>0</v>
      </c>
      <c r="I14" s="19">
        <v>0</v>
      </c>
    </row>
    <row r="15" spans="1:9" s="8" customFormat="1" ht="25.5" x14ac:dyDescent="0.2">
      <c r="A15" s="5" t="s">
        <v>253</v>
      </c>
      <c r="B15" s="19">
        <v>0</v>
      </c>
      <c r="C15" s="19">
        <v>0</v>
      </c>
      <c r="D15" s="19">
        <v>0</v>
      </c>
      <c r="E15" s="19">
        <v>0</v>
      </c>
      <c r="F15" s="19">
        <v>0</v>
      </c>
      <c r="G15" s="19">
        <v>0</v>
      </c>
      <c r="H15" s="19">
        <v>0</v>
      </c>
      <c r="I15" s="19">
        <v>0</v>
      </c>
    </row>
    <row r="16" spans="1:9" s="8" customFormat="1" ht="30.6" customHeight="1" x14ac:dyDescent="0.2">
      <c r="A16" s="5" t="s">
        <v>254</v>
      </c>
      <c r="B16" s="19"/>
      <c r="C16" s="19">
        <v>0</v>
      </c>
      <c r="D16" s="19">
        <v>0</v>
      </c>
      <c r="E16" s="19">
        <v>0</v>
      </c>
      <c r="F16" s="19">
        <v>0</v>
      </c>
      <c r="G16" s="19">
        <v>0</v>
      </c>
      <c r="H16" s="19">
        <v>0</v>
      </c>
      <c r="I16" s="19">
        <v>0</v>
      </c>
    </row>
    <row r="17" spans="1:9" s="8" customFormat="1" x14ac:dyDescent="0.2">
      <c r="A17" s="5" t="s">
        <v>255</v>
      </c>
      <c r="B17" s="19">
        <v>0</v>
      </c>
      <c r="C17" s="19">
        <v>0</v>
      </c>
      <c r="D17" s="19">
        <v>0</v>
      </c>
      <c r="E17" s="19">
        <v>0</v>
      </c>
      <c r="F17" s="19">
        <v>0</v>
      </c>
      <c r="G17" s="19">
        <v>0</v>
      </c>
      <c r="H17" s="19">
        <v>0</v>
      </c>
      <c r="I17" s="19">
        <v>0</v>
      </c>
    </row>
    <row r="18" spans="1:9" s="8" customFormat="1" ht="25.5" x14ac:dyDescent="0.2">
      <c r="A18" s="5" t="s">
        <v>349</v>
      </c>
      <c r="B18" s="19">
        <v>0</v>
      </c>
      <c r="C18" s="19">
        <v>0</v>
      </c>
      <c r="D18" s="19">
        <v>0</v>
      </c>
      <c r="E18" s="19">
        <v>0</v>
      </c>
      <c r="F18" s="19">
        <v>0</v>
      </c>
      <c r="G18" s="19">
        <v>0</v>
      </c>
      <c r="H18" s="19">
        <v>0</v>
      </c>
      <c r="I18" s="19">
        <v>0</v>
      </c>
    </row>
    <row r="19" spans="1:9" s="8" customFormat="1" ht="25.5" x14ac:dyDescent="0.2">
      <c r="A19" s="5" t="s">
        <v>350</v>
      </c>
      <c r="B19" s="19">
        <v>0</v>
      </c>
      <c r="C19" s="19">
        <v>0</v>
      </c>
      <c r="D19" s="19">
        <v>0</v>
      </c>
      <c r="E19" s="19">
        <v>0</v>
      </c>
      <c r="F19" s="19">
        <v>0</v>
      </c>
      <c r="G19" s="19">
        <v>0</v>
      </c>
      <c r="H19" s="19">
        <v>0</v>
      </c>
      <c r="I19" s="19">
        <v>0</v>
      </c>
    </row>
    <row r="20" spans="1:9" s="8" customFormat="1" x14ac:dyDescent="0.2">
      <c r="A20" s="5" t="s">
        <v>70</v>
      </c>
      <c r="B20" s="14">
        <f t="shared" ref="B20:I20" si="1">B6+B12+B13+B14+B15+B16+B17</f>
        <v>0</v>
      </c>
      <c r="C20" s="14">
        <f t="shared" si="1"/>
        <v>0</v>
      </c>
      <c r="D20" s="14">
        <f t="shared" si="1"/>
        <v>0</v>
      </c>
      <c r="E20" s="14">
        <f t="shared" si="1"/>
        <v>0</v>
      </c>
      <c r="F20" s="14">
        <f t="shared" si="1"/>
        <v>0</v>
      </c>
      <c r="G20" s="14">
        <f t="shared" si="1"/>
        <v>0</v>
      </c>
      <c r="H20" s="14">
        <f t="shared" si="1"/>
        <v>0</v>
      </c>
      <c r="I20" s="14">
        <f t="shared" si="1"/>
        <v>0</v>
      </c>
    </row>
    <row r="21" spans="1:9" s="8" customFormat="1" ht="25.5" x14ac:dyDescent="0.2">
      <c r="A21" s="23" t="s">
        <v>257</v>
      </c>
      <c r="B21" s="19">
        <v>0</v>
      </c>
      <c r="C21" s="19">
        <v>0</v>
      </c>
      <c r="D21" s="19">
        <v>0</v>
      </c>
      <c r="E21" s="19">
        <v>0</v>
      </c>
      <c r="F21" s="19">
        <v>0</v>
      </c>
      <c r="G21" s="19">
        <v>0</v>
      </c>
      <c r="H21" s="19">
        <v>0</v>
      </c>
      <c r="I21" s="19">
        <v>0</v>
      </c>
    </row>
    <row r="22" spans="1:9" s="8" customFormat="1" x14ac:dyDescent="0.2">
      <c r="A22" s="23" t="s">
        <v>127</v>
      </c>
      <c r="B22" s="19">
        <v>0</v>
      </c>
      <c r="C22" s="19">
        <v>0</v>
      </c>
      <c r="D22" s="19">
        <v>0</v>
      </c>
      <c r="E22" s="19">
        <v>0</v>
      </c>
      <c r="F22" s="19">
        <v>0</v>
      </c>
      <c r="G22" s="19">
        <v>0</v>
      </c>
      <c r="H22" s="19">
        <v>0</v>
      </c>
      <c r="I22" s="19">
        <v>0</v>
      </c>
    </row>
    <row r="23" spans="1:9" s="8" customFormat="1" ht="28.9" customHeight="1" x14ac:dyDescent="0.2">
      <c r="A23" s="23" t="s">
        <v>351</v>
      </c>
      <c r="B23" s="19">
        <v>0</v>
      </c>
      <c r="C23" s="19">
        <v>0</v>
      </c>
      <c r="D23" s="19">
        <v>0</v>
      </c>
      <c r="E23" s="19">
        <v>0</v>
      </c>
      <c r="F23" s="19">
        <v>0</v>
      </c>
      <c r="G23" s="19">
        <v>0</v>
      </c>
      <c r="H23" s="19">
        <v>0</v>
      </c>
      <c r="I23" s="19">
        <v>0</v>
      </c>
    </row>
    <row r="24" spans="1:9" s="8" customFormat="1" x14ac:dyDescent="0.2">
      <c r="A24" s="23" t="s">
        <v>71</v>
      </c>
      <c r="B24" s="19">
        <v>0</v>
      </c>
      <c r="C24" s="19">
        <v>0</v>
      </c>
      <c r="D24" s="19">
        <v>0</v>
      </c>
      <c r="E24" s="19">
        <v>0</v>
      </c>
      <c r="F24" s="19">
        <v>0</v>
      </c>
      <c r="G24" s="19">
        <v>0</v>
      </c>
      <c r="H24" s="19">
        <v>0</v>
      </c>
      <c r="I24" s="19">
        <v>0</v>
      </c>
    </row>
    <row r="25" spans="1:9" s="8" customFormat="1" x14ac:dyDescent="0.2">
      <c r="A25" s="23" t="s">
        <v>235</v>
      </c>
      <c r="B25" s="19">
        <v>0</v>
      </c>
      <c r="C25" s="19">
        <v>0</v>
      </c>
      <c r="D25" s="19">
        <v>0</v>
      </c>
      <c r="E25" s="19">
        <v>0</v>
      </c>
      <c r="F25" s="19">
        <v>0</v>
      </c>
      <c r="G25" s="19">
        <v>0</v>
      </c>
      <c r="H25" s="19">
        <v>0</v>
      </c>
      <c r="I25" s="19">
        <v>0</v>
      </c>
    </row>
    <row r="26" spans="1:9" s="8" customFormat="1" x14ac:dyDescent="0.2">
      <c r="A26" s="23" t="s">
        <v>256</v>
      </c>
      <c r="B26" s="47">
        <f>SUM(B27:B28)</f>
        <v>0</v>
      </c>
      <c r="C26" s="47">
        <f t="shared" ref="C26:I26" si="2">C27+C28</f>
        <v>0</v>
      </c>
      <c r="D26" s="47">
        <f t="shared" si="2"/>
        <v>0</v>
      </c>
      <c r="E26" s="47">
        <f t="shared" si="2"/>
        <v>0</v>
      </c>
      <c r="F26" s="47">
        <f t="shared" si="2"/>
        <v>0</v>
      </c>
      <c r="G26" s="47">
        <f t="shared" si="2"/>
        <v>0</v>
      </c>
      <c r="H26" s="47">
        <f t="shared" si="2"/>
        <v>0</v>
      </c>
      <c r="I26" s="47">
        <f t="shared" si="2"/>
        <v>0</v>
      </c>
    </row>
    <row r="27" spans="1:9" s="8" customFormat="1" x14ac:dyDescent="0.2">
      <c r="A27" s="23" t="s">
        <v>275</v>
      </c>
      <c r="B27" s="19">
        <v>0</v>
      </c>
      <c r="C27" s="19">
        <v>0</v>
      </c>
      <c r="D27" s="19">
        <v>0</v>
      </c>
      <c r="E27" s="19">
        <v>0</v>
      </c>
      <c r="F27" s="19">
        <v>0</v>
      </c>
      <c r="G27" s="19">
        <v>0</v>
      </c>
      <c r="H27" s="19">
        <v>0</v>
      </c>
      <c r="I27" s="19">
        <v>0</v>
      </c>
    </row>
    <row r="28" spans="1:9" s="8" customFormat="1" ht="25.5" x14ac:dyDescent="0.2">
      <c r="A28" s="23" t="s">
        <v>276</v>
      </c>
      <c r="B28" s="19">
        <v>0</v>
      </c>
      <c r="C28" s="19">
        <v>0</v>
      </c>
      <c r="D28" s="19">
        <v>0</v>
      </c>
      <c r="E28" s="19">
        <v>0</v>
      </c>
      <c r="F28" s="19">
        <v>0</v>
      </c>
      <c r="G28" s="19">
        <v>0</v>
      </c>
      <c r="H28" s="19">
        <v>0</v>
      </c>
      <c r="I28" s="19">
        <v>0</v>
      </c>
    </row>
    <row r="29" spans="1:9" s="8" customFormat="1" ht="38.25" x14ac:dyDescent="0.2">
      <c r="A29" s="23" t="s">
        <v>258</v>
      </c>
      <c r="B29" s="19">
        <v>0</v>
      </c>
      <c r="C29" s="19">
        <v>0</v>
      </c>
      <c r="D29" s="19">
        <v>0</v>
      </c>
      <c r="E29" s="19">
        <v>0</v>
      </c>
      <c r="F29" s="19">
        <v>0</v>
      </c>
      <c r="G29" s="19">
        <v>0</v>
      </c>
      <c r="H29" s="19">
        <v>0</v>
      </c>
      <c r="I29" s="19">
        <v>0</v>
      </c>
    </row>
    <row r="30" spans="1:9" s="8" customFormat="1" ht="25.5" x14ac:dyDescent="0.2">
      <c r="A30" s="23" t="s">
        <v>72</v>
      </c>
      <c r="B30" s="19">
        <v>0</v>
      </c>
      <c r="C30" s="19">
        <v>0</v>
      </c>
      <c r="D30" s="19">
        <v>0</v>
      </c>
      <c r="E30" s="19">
        <v>0</v>
      </c>
      <c r="F30" s="19">
        <v>0</v>
      </c>
      <c r="G30" s="19">
        <v>0</v>
      </c>
      <c r="H30" s="19">
        <v>0</v>
      </c>
      <c r="I30" s="19">
        <v>0</v>
      </c>
    </row>
    <row r="31" spans="1:9" s="8" customFormat="1" x14ac:dyDescent="0.2">
      <c r="A31" s="23" t="s">
        <v>259</v>
      </c>
      <c r="B31" s="19">
        <v>0</v>
      </c>
      <c r="C31" s="19">
        <v>0</v>
      </c>
      <c r="D31" s="19">
        <v>0</v>
      </c>
      <c r="E31" s="19">
        <v>0</v>
      </c>
      <c r="F31" s="19">
        <v>0</v>
      </c>
      <c r="G31" s="19">
        <v>0</v>
      </c>
      <c r="H31" s="19">
        <v>0</v>
      </c>
      <c r="I31" s="19">
        <v>0</v>
      </c>
    </row>
    <row r="32" spans="1:9" s="8" customFormat="1" x14ac:dyDescent="0.2">
      <c r="A32" s="23" t="s">
        <v>239</v>
      </c>
      <c r="B32" s="19">
        <v>0</v>
      </c>
      <c r="C32" s="19">
        <v>0</v>
      </c>
      <c r="D32" s="19">
        <v>0</v>
      </c>
      <c r="E32" s="19">
        <v>0</v>
      </c>
      <c r="F32" s="19">
        <v>0</v>
      </c>
      <c r="G32" s="19">
        <v>0</v>
      </c>
      <c r="H32" s="19">
        <v>0</v>
      </c>
      <c r="I32" s="19">
        <v>0</v>
      </c>
    </row>
    <row r="33" spans="1:9" s="8" customFormat="1" x14ac:dyDescent="0.2">
      <c r="A33" s="5" t="s">
        <v>73</v>
      </c>
      <c r="B33" s="14">
        <f>SUM(B21:B24)-B25+B26+B29+B30+B31+B32</f>
        <v>0</v>
      </c>
      <c r="C33" s="14">
        <f t="shared" ref="C33:I33" si="3">SUM(C21:C24)-C25+C26+C29+C30+C31+C32</f>
        <v>0</v>
      </c>
      <c r="D33" s="14">
        <f t="shared" si="3"/>
        <v>0</v>
      </c>
      <c r="E33" s="14">
        <f t="shared" si="3"/>
        <v>0</v>
      </c>
      <c r="F33" s="14">
        <f t="shared" si="3"/>
        <v>0</v>
      </c>
      <c r="G33" s="14">
        <f t="shared" si="3"/>
        <v>0</v>
      </c>
      <c r="H33" s="14">
        <f t="shared" si="3"/>
        <v>0</v>
      </c>
      <c r="I33" s="14">
        <f t="shared" si="3"/>
        <v>0</v>
      </c>
    </row>
    <row r="34" spans="1:9" s="8" customFormat="1" x14ac:dyDescent="0.2">
      <c r="A34" s="5" t="s">
        <v>45</v>
      </c>
      <c r="B34" s="14">
        <f>B20-B33</f>
        <v>0</v>
      </c>
      <c r="C34" s="14">
        <f t="shared" ref="C34:I34" si="4">C20-C33</f>
        <v>0</v>
      </c>
      <c r="D34" s="14">
        <f t="shared" si="4"/>
        <v>0</v>
      </c>
      <c r="E34" s="14">
        <f t="shared" si="4"/>
        <v>0</v>
      </c>
      <c r="F34" s="14">
        <f t="shared" si="4"/>
        <v>0</v>
      </c>
      <c r="G34" s="14">
        <f t="shared" si="4"/>
        <v>0</v>
      </c>
      <c r="H34" s="14">
        <f t="shared" si="4"/>
        <v>0</v>
      </c>
      <c r="I34" s="14">
        <f t="shared" si="4"/>
        <v>0</v>
      </c>
    </row>
    <row r="35" spans="1:9" x14ac:dyDescent="0.2">
      <c r="A35" s="23" t="s">
        <v>46</v>
      </c>
      <c r="B35" s="20" t="str">
        <f>IF(B20-B33&gt;0,B20-B33,"")</f>
        <v/>
      </c>
      <c r="C35" s="20" t="str">
        <f t="shared" ref="C35:I35" si="5">IF(C20-C33&gt;0,C20-C33,"")</f>
        <v/>
      </c>
      <c r="D35" s="20" t="str">
        <f t="shared" si="5"/>
        <v/>
      </c>
      <c r="E35" s="20" t="str">
        <f t="shared" si="5"/>
        <v/>
      </c>
      <c r="F35" s="20" t="str">
        <f t="shared" si="5"/>
        <v/>
      </c>
      <c r="G35" s="20" t="str">
        <f t="shared" si="5"/>
        <v/>
      </c>
      <c r="H35" s="20" t="str">
        <f t="shared" si="5"/>
        <v/>
      </c>
      <c r="I35" s="20" t="str">
        <f t="shared" si="5"/>
        <v/>
      </c>
    </row>
    <row r="36" spans="1:9" x14ac:dyDescent="0.2">
      <c r="A36" s="23" t="s">
        <v>47</v>
      </c>
      <c r="B36" s="20" t="str">
        <f>IF(B20-B33&lt;0,-B20+B33,"")</f>
        <v/>
      </c>
      <c r="C36" s="20" t="str">
        <f t="shared" ref="C36:I36" si="6">IF(C20-C33&lt;0,-C20+C33,"")</f>
        <v/>
      </c>
      <c r="D36" s="20" t="str">
        <f t="shared" si="6"/>
        <v/>
      </c>
      <c r="E36" s="20" t="str">
        <f t="shared" si="6"/>
        <v/>
      </c>
      <c r="F36" s="20" t="str">
        <f t="shared" si="6"/>
        <v/>
      </c>
      <c r="G36" s="20" t="str">
        <f t="shared" si="6"/>
        <v/>
      </c>
      <c r="H36" s="20" t="str">
        <f t="shared" si="6"/>
        <v/>
      </c>
      <c r="I36" s="20" t="str">
        <f t="shared" si="6"/>
        <v/>
      </c>
    </row>
    <row r="37" spans="1:9" ht="26.25" customHeight="1" x14ac:dyDescent="0.2">
      <c r="A37" s="23" t="s">
        <v>260</v>
      </c>
      <c r="B37" s="19">
        <v>0</v>
      </c>
      <c r="C37" s="19">
        <v>0</v>
      </c>
      <c r="D37" s="19">
        <v>0</v>
      </c>
      <c r="E37" s="19">
        <v>0</v>
      </c>
      <c r="F37" s="19">
        <v>0</v>
      </c>
      <c r="G37" s="19">
        <v>0</v>
      </c>
      <c r="H37" s="19">
        <v>0</v>
      </c>
      <c r="I37" s="19">
        <v>0</v>
      </c>
    </row>
    <row r="38" spans="1:9" x14ac:dyDescent="0.2">
      <c r="A38" s="23" t="s">
        <v>261</v>
      </c>
      <c r="B38" s="19">
        <v>0</v>
      </c>
      <c r="C38" s="19">
        <v>0</v>
      </c>
      <c r="D38" s="19">
        <v>0</v>
      </c>
      <c r="E38" s="19">
        <v>0</v>
      </c>
      <c r="F38" s="19">
        <v>0</v>
      </c>
      <c r="G38" s="19">
        <v>0</v>
      </c>
      <c r="H38" s="19">
        <v>0</v>
      </c>
      <c r="I38" s="19">
        <v>0</v>
      </c>
    </row>
    <row r="39" spans="1:9" ht="25.5" x14ac:dyDescent="0.2">
      <c r="A39" s="23" t="s">
        <v>262</v>
      </c>
      <c r="B39" s="19">
        <v>0</v>
      </c>
      <c r="C39" s="19">
        <v>0</v>
      </c>
      <c r="D39" s="19">
        <v>0</v>
      </c>
      <c r="E39" s="19">
        <v>0</v>
      </c>
      <c r="F39" s="19">
        <v>0</v>
      </c>
      <c r="G39" s="19">
        <v>0</v>
      </c>
      <c r="H39" s="19">
        <v>0</v>
      </c>
      <c r="I39" s="19">
        <v>0</v>
      </c>
    </row>
    <row r="40" spans="1:9" x14ac:dyDescent="0.2">
      <c r="A40" s="23" t="s">
        <v>263</v>
      </c>
      <c r="B40" s="19">
        <v>0</v>
      </c>
      <c r="C40" s="19">
        <v>0</v>
      </c>
      <c r="D40" s="19">
        <v>0</v>
      </c>
      <c r="E40" s="19">
        <v>0</v>
      </c>
      <c r="F40" s="19">
        <v>0</v>
      </c>
      <c r="G40" s="19">
        <v>0</v>
      </c>
      <c r="H40" s="19">
        <v>0</v>
      </c>
      <c r="I40" s="19">
        <v>0</v>
      </c>
    </row>
    <row r="41" spans="1:9" x14ac:dyDescent="0.2">
      <c r="A41" s="5" t="s">
        <v>48</v>
      </c>
      <c r="B41" s="30">
        <f>B40+B39+B38+B37</f>
        <v>0</v>
      </c>
      <c r="C41" s="30">
        <f t="shared" ref="C41:I41" si="7">C40+C39+C38+C37</f>
        <v>0</v>
      </c>
      <c r="D41" s="30">
        <f t="shared" si="7"/>
        <v>0</v>
      </c>
      <c r="E41" s="30">
        <f t="shared" si="7"/>
        <v>0</v>
      </c>
      <c r="F41" s="30">
        <f t="shared" si="7"/>
        <v>0</v>
      </c>
      <c r="G41" s="30">
        <f t="shared" si="7"/>
        <v>0</v>
      </c>
      <c r="H41" s="30">
        <f t="shared" si="7"/>
        <v>0</v>
      </c>
      <c r="I41" s="30">
        <f t="shared" si="7"/>
        <v>0</v>
      </c>
    </row>
    <row r="42" spans="1:9" ht="51" x14ac:dyDescent="0.2">
      <c r="A42" s="23" t="s">
        <v>264</v>
      </c>
      <c r="B42" s="19">
        <v>0</v>
      </c>
      <c r="C42" s="19">
        <v>0</v>
      </c>
      <c r="D42" s="19">
        <v>0</v>
      </c>
      <c r="E42" s="19">
        <v>0</v>
      </c>
      <c r="F42" s="19">
        <v>0</v>
      </c>
      <c r="G42" s="19">
        <v>0</v>
      </c>
      <c r="H42" s="19">
        <v>0</v>
      </c>
      <c r="I42" s="19">
        <v>0</v>
      </c>
    </row>
    <row r="43" spans="1:9" x14ac:dyDescent="0.2">
      <c r="A43" s="23" t="s">
        <v>265</v>
      </c>
      <c r="B43" s="19">
        <v>0</v>
      </c>
      <c r="C43" s="19">
        <v>0</v>
      </c>
      <c r="D43" s="19">
        <v>0</v>
      </c>
      <c r="E43" s="19">
        <v>0</v>
      </c>
      <c r="F43" s="19">
        <v>0</v>
      </c>
      <c r="G43" s="19">
        <v>0</v>
      </c>
      <c r="H43" s="19">
        <v>0</v>
      </c>
      <c r="I43" s="19">
        <v>0</v>
      </c>
    </row>
    <row r="44" spans="1:9" x14ac:dyDescent="0.2">
      <c r="A44" s="23" t="s">
        <v>76</v>
      </c>
      <c r="B44" s="19">
        <v>0</v>
      </c>
      <c r="C44" s="19">
        <v>0</v>
      </c>
      <c r="D44" s="19">
        <v>0</v>
      </c>
      <c r="E44" s="19">
        <v>0</v>
      </c>
      <c r="F44" s="19">
        <v>0</v>
      </c>
      <c r="G44" s="19">
        <v>0</v>
      </c>
      <c r="H44" s="19">
        <v>0</v>
      </c>
      <c r="I44" s="19">
        <v>0</v>
      </c>
    </row>
    <row r="45" spans="1:9" s="8" customFormat="1" x14ac:dyDescent="0.2">
      <c r="A45" s="5" t="s">
        <v>49</v>
      </c>
      <c r="B45" s="14">
        <f>SUM(B42:B44)</f>
        <v>0</v>
      </c>
      <c r="C45" s="14">
        <f t="shared" ref="C45:I45" si="8">SUM(C42:C44)</f>
        <v>0</v>
      </c>
      <c r="D45" s="14">
        <f t="shared" si="8"/>
        <v>0</v>
      </c>
      <c r="E45" s="14">
        <f t="shared" si="8"/>
        <v>0</v>
      </c>
      <c r="F45" s="14">
        <f t="shared" si="8"/>
        <v>0</v>
      </c>
      <c r="G45" s="14">
        <f t="shared" si="8"/>
        <v>0</v>
      </c>
      <c r="H45" s="14">
        <f t="shared" si="8"/>
        <v>0</v>
      </c>
      <c r="I45" s="14">
        <f t="shared" si="8"/>
        <v>0</v>
      </c>
    </row>
    <row r="46" spans="1:9" s="8" customFormat="1" x14ac:dyDescent="0.2">
      <c r="A46" s="5" t="s">
        <v>50</v>
      </c>
      <c r="B46" s="14">
        <f>B41-B45</f>
        <v>0</v>
      </c>
      <c r="C46" s="14">
        <f t="shared" ref="C46:I46" si="9">C41-C45</f>
        <v>0</v>
      </c>
      <c r="D46" s="14">
        <f t="shared" si="9"/>
        <v>0</v>
      </c>
      <c r="E46" s="14">
        <f t="shared" si="9"/>
        <v>0</v>
      </c>
      <c r="F46" s="14">
        <f t="shared" si="9"/>
        <v>0</v>
      </c>
      <c r="G46" s="14">
        <f t="shared" si="9"/>
        <v>0</v>
      </c>
      <c r="H46" s="14">
        <f t="shared" si="9"/>
        <v>0</v>
      </c>
      <c r="I46" s="14">
        <f t="shared" si="9"/>
        <v>0</v>
      </c>
    </row>
    <row r="47" spans="1:9" x14ac:dyDescent="0.2">
      <c r="A47" s="23" t="s">
        <v>51</v>
      </c>
      <c r="B47" s="20" t="str">
        <f>IF(B41-B45&gt;0,B41-B45,"")</f>
        <v/>
      </c>
      <c r="C47" s="20" t="str">
        <f t="shared" ref="C47:I47" si="10">IF(C41-C45&gt;0,C41-C45,"")</f>
        <v/>
      </c>
      <c r="D47" s="20" t="str">
        <f t="shared" si="10"/>
        <v/>
      </c>
      <c r="E47" s="20" t="str">
        <f t="shared" si="10"/>
        <v/>
      </c>
      <c r="F47" s="20" t="str">
        <f t="shared" si="10"/>
        <v/>
      </c>
      <c r="G47" s="20" t="str">
        <f t="shared" si="10"/>
        <v/>
      </c>
      <c r="H47" s="20" t="str">
        <f t="shared" si="10"/>
        <v/>
      </c>
      <c r="I47" s="20" t="str">
        <f t="shared" si="10"/>
        <v/>
      </c>
    </row>
    <row r="48" spans="1:9" x14ac:dyDescent="0.2">
      <c r="A48" s="23" t="s">
        <v>52</v>
      </c>
      <c r="B48" s="20" t="str">
        <f>IF(B41-B45&lt;0,-B41+B45,"")</f>
        <v/>
      </c>
      <c r="C48" s="20" t="str">
        <f t="shared" ref="C48:I48" si="11">IF(C41-C45&lt;0,-C41+C45,"")</f>
        <v/>
      </c>
      <c r="D48" s="20" t="str">
        <f t="shared" si="11"/>
        <v/>
      </c>
      <c r="E48" s="20" t="str">
        <f t="shared" si="11"/>
        <v/>
      </c>
      <c r="F48" s="20" t="str">
        <f t="shared" si="11"/>
        <v/>
      </c>
      <c r="G48" s="20" t="str">
        <f t="shared" si="11"/>
        <v/>
      </c>
      <c r="H48" s="20" t="str">
        <f t="shared" si="11"/>
        <v/>
      </c>
      <c r="I48" s="20" t="str">
        <f t="shared" si="11"/>
        <v/>
      </c>
    </row>
    <row r="49" spans="1:9" s="8" customFormat="1" x14ac:dyDescent="0.2">
      <c r="A49" s="5" t="s">
        <v>53</v>
      </c>
      <c r="B49" s="14">
        <f>B34+B46</f>
        <v>0</v>
      </c>
      <c r="C49" s="14">
        <f t="shared" ref="C49:I49" si="12">C34+C46</f>
        <v>0</v>
      </c>
      <c r="D49" s="14">
        <f t="shared" si="12"/>
        <v>0</v>
      </c>
      <c r="E49" s="14">
        <f t="shared" si="12"/>
        <v>0</v>
      </c>
      <c r="F49" s="14">
        <f t="shared" si="12"/>
        <v>0</v>
      </c>
      <c r="G49" s="14">
        <f t="shared" si="12"/>
        <v>0</v>
      </c>
      <c r="H49" s="14">
        <f t="shared" si="12"/>
        <v>0</v>
      </c>
      <c r="I49" s="14">
        <f t="shared" si="12"/>
        <v>0</v>
      </c>
    </row>
    <row r="50" spans="1:9" x14ac:dyDescent="0.2">
      <c r="A50" s="23" t="s">
        <v>54</v>
      </c>
      <c r="B50" s="20" t="str">
        <f>IF(B34+B46&gt;0,B34+B46,"")</f>
        <v/>
      </c>
      <c r="C50" s="20" t="str">
        <f t="shared" ref="C50:I50" si="13">IF(C34+C46&gt;0,C34+C46,"")</f>
        <v/>
      </c>
      <c r="D50" s="20" t="str">
        <f t="shared" si="13"/>
        <v/>
      </c>
      <c r="E50" s="20" t="str">
        <f t="shared" si="13"/>
        <v/>
      </c>
      <c r="F50" s="20" t="str">
        <f t="shared" si="13"/>
        <v/>
      </c>
      <c r="G50" s="20" t="str">
        <f t="shared" si="13"/>
        <v/>
      </c>
      <c r="H50" s="20" t="str">
        <f t="shared" si="13"/>
        <v/>
      </c>
      <c r="I50" s="20" t="str">
        <f t="shared" si="13"/>
        <v/>
      </c>
    </row>
    <row r="51" spans="1:9" x14ac:dyDescent="0.2">
      <c r="A51" s="23" t="s">
        <v>55</v>
      </c>
      <c r="B51" s="20" t="str">
        <f>IF(B34+B46&lt;0,-B34-B46,"")</f>
        <v/>
      </c>
      <c r="C51" s="20" t="str">
        <f t="shared" ref="C51:I51" si="14">IF(C34+C46&lt;0,-C34-C46,"")</f>
        <v/>
      </c>
      <c r="D51" s="30" t="str">
        <f t="shared" si="14"/>
        <v/>
      </c>
      <c r="E51" s="20" t="str">
        <f t="shared" si="14"/>
        <v/>
      </c>
      <c r="F51" s="20" t="str">
        <f t="shared" si="14"/>
        <v/>
      </c>
      <c r="G51" s="20" t="str">
        <f t="shared" si="14"/>
        <v/>
      </c>
      <c r="H51" s="20" t="str">
        <f t="shared" si="14"/>
        <v/>
      </c>
      <c r="I51" s="20" t="str">
        <f t="shared" si="14"/>
        <v/>
      </c>
    </row>
    <row r="52" spans="1:9" s="42" customFormat="1" ht="15" customHeight="1" x14ac:dyDescent="0.2">
      <c r="A52" s="5" t="s">
        <v>277</v>
      </c>
      <c r="B52" s="21">
        <v>0</v>
      </c>
      <c r="C52" s="21">
        <v>0</v>
      </c>
      <c r="D52" s="21">
        <v>0</v>
      </c>
      <c r="E52" s="21">
        <v>0</v>
      </c>
      <c r="F52" s="21">
        <v>0</v>
      </c>
      <c r="G52" s="21">
        <v>0</v>
      </c>
      <c r="H52" s="21">
        <v>0</v>
      </c>
      <c r="I52" s="21">
        <v>0</v>
      </c>
    </row>
    <row r="53" spans="1:9" s="42" customFormat="1" ht="12" customHeight="1" x14ac:dyDescent="0.2">
      <c r="A53" s="5" t="s">
        <v>278</v>
      </c>
      <c r="B53" s="21">
        <v>0</v>
      </c>
      <c r="C53" s="21">
        <v>0</v>
      </c>
      <c r="D53" s="21">
        <v>0</v>
      </c>
      <c r="E53" s="21">
        <v>0</v>
      </c>
      <c r="F53" s="21">
        <v>0</v>
      </c>
      <c r="G53" s="21">
        <v>0</v>
      </c>
      <c r="H53" s="21">
        <v>0</v>
      </c>
      <c r="I53" s="21">
        <v>0</v>
      </c>
    </row>
    <row r="54" spans="1:9" s="42" customFormat="1" ht="17.25" customHeight="1" x14ac:dyDescent="0.2">
      <c r="A54" s="5" t="s">
        <v>58</v>
      </c>
      <c r="B54" s="14">
        <f>B52-B53</f>
        <v>0</v>
      </c>
      <c r="C54" s="14">
        <f>C52-C53</f>
        <v>0</v>
      </c>
      <c r="D54" s="48">
        <f>D52-D53</f>
        <v>0</v>
      </c>
      <c r="E54" s="48">
        <f t="shared" ref="E54:I54" si="15">E52-E53</f>
        <v>0</v>
      </c>
      <c r="F54" s="48">
        <f t="shared" si="15"/>
        <v>0</v>
      </c>
      <c r="G54" s="48">
        <f t="shared" si="15"/>
        <v>0</v>
      </c>
      <c r="H54" s="48">
        <f t="shared" si="15"/>
        <v>0</v>
      </c>
      <c r="I54" s="48">
        <f t="shared" si="15"/>
        <v>0</v>
      </c>
    </row>
    <row r="55" spans="1:9" s="6" customFormat="1" ht="17.25" customHeight="1" x14ac:dyDescent="0.2">
      <c r="A55" s="23" t="s">
        <v>59</v>
      </c>
      <c r="B55" s="20" t="str">
        <f>IF(B52-B53&gt;0,B52-B53,"")</f>
        <v/>
      </c>
      <c r="C55" s="20" t="str">
        <f>IF(C52-C53&gt;0,C52-C53,"")</f>
        <v/>
      </c>
      <c r="D55" s="20" t="str">
        <f>IF(D52-D53&gt;0,D52-D53,"")</f>
        <v/>
      </c>
      <c r="E55" s="20" t="str">
        <f t="shared" ref="E55:I55" si="16">IF(E52-E53&gt;0,E52-E53,"")</f>
        <v/>
      </c>
      <c r="F55" s="20" t="str">
        <f t="shared" si="16"/>
        <v/>
      </c>
      <c r="G55" s="20" t="str">
        <f t="shared" si="16"/>
        <v/>
      </c>
      <c r="H55" s="20" t="str">
        <f t="shared" si="16"/>
        <v/>
      </c>
      <c r="I55" s="20" t="str">
        <f t="shared" si="16"/>
        <v/>
      </c>
    </row>
    <row r="56" spans="1:9" s="6" customFormat="1" ht="19.5" customHeight="1" x14ac:dyDescent="0.2">
      <c r="A56" s="23" t="s">
        <v>60</v>
      </c>
      <c r="B56" s="20" t="str">
        <f>IF(B52-B53&lt;0,-B52+B53,"")</f>
        <v/>
      </c>
      <c r="C56" s="20" t="str">
        <f>IF(C52-C53&lt;0,-C52+C53,"")</f>
        <v/>
      </c>
      <c r="D56" s="20" t="str">
        <f>IF(D52-D53&lt;0,-D52+D53,"")</f>
        <v/>
      </c>
      <c r="E56" s="20" t="str">
        <f t="shared" ref="E56:I56" si="17">IF(E52-E53&lt;0,-E52+E53,"")</f>
        <v/>
      </c>
      <c r="F56" s="20" t="str">
        <f t="shared" si="17"/>
        <v/>
      </c>
      <c r="G56" s="20" t="str">
        <f t="shared" si="17"/>
        <v/>
      </c>
      <c r="H56" s="20" t="str">
        <f t="shared" si="17"/>
        <v/>
      </c>
      <c r="I56" s="20" t="str">
        <f t="shared" si="17"/>
        <v/>
      </c>
    </row>
    <row r="57" spans="1:9" s="42" customFormat="1" x14ac:dyDescent="0.2">
      <c r="A57" s="5" t="s">
        <v>61</v>
      </c>
      <c r="B57" s="14">
        <f t="shared" ref="B57:I57" si="18">B20+B41+B52</f>
        <v>0</v>
      </c>
      <c r="C57" s="14">
        <f t="shared" si="18"/>
        <v>0</v>
      </c>
      <c r="D57" s="14">
        <f t="shared" si="18"/>
        <v>0</v>
      </c>
      <c r="E57" s="14">
        <f t="shared" si="18"/>
        <v>0</v>
      </c>
      <c r="F57" s="14">
        <f t="shared" si="18"/>
        <v>0</v>
      </c>
      <c r="G57" s="14">
        <f t="shared" si="18"/>
        <v>0</v>
      </c>
      <c r="H57" s="14">
        <f t="shared" si="18"/>
        <v>0</v>
      </c>
      <c r="I57" s="14">
        <f t="shared" si="18"/>
        <v>0</v>
      </c>
    </row>
    <row r="58" spans="1:9" s="42" customFormat="1" x14ac:dyDescent="0.2">
      <c r="A58" s="5" t="s">
        <v>62</v>
      </c>
      <c r="B58" s="14">
        <f t="shared" ref="B58:I58" si="19">B33+B45+B53</f>
        <v>0</v>
      </c>
      <c r="C58" s="14">
        <f t="shared" si="19"/>
        <v>0</v>
      </c>
      <c r="D58" s="14">
        <f t="shared" si="19"/>
        <v>0</v>
      </c>
      <c r="E58" s="14">
        <f t="shared" si="19"/>
        <v>0</v>
      </c>
      <c r="F58" s="14">
        <f t="shared" si="19"/>
        <v>0</v>
      </c>
      <c r="G58" s="14">
        <f t="shared" si="19"/>
        <v>0</v>
      </c>
      <c r="H58" s="14">
        <f t="shared" si="19"/>
        <v>0</v>
      </c>
      <c r="I58" s="14">
        <f t="shared" si="19"/>
        <v>0</v>
      </c>
    </row>
    <row r="59" spans="1:9" s="42" customFormat="1" x14ac:dyDescent="0.2">
      <c r="A59" s="5" t="s">
        <v>63</v>
      </c>
      <c r="B59" s="14">
        <f>B57-B58</f>
        <v>0</v>
      </c>
      <c r="C59" s="14">
        <f t="shared" ref="C59:I59" si="20">C57-C58</f>
        <v>0</v>
      </c>
      <c r="D59" s="14">
        <f t="shared" si="20"/>
        <v>0</v>
      </c>
      <c r="E59" s="14">
        <f t="shared" si="20"/>
        <v>0</v>
      </c>
      <c r="F59" s="14">
        <f t="shared" si="20"/>
        <v>0</v>
      </c>
      <c r="G59" s="14">
        <f t="shared" si="20"/>
        <v>0</v>
      </c>
      <c r="H59" s="14">
        <f t="shared" si="20"/>
        <v>0</v>
      </c>
      <c r="I59" s="14">
        <f t="shared" si="20"/>
        <v>0</v>
      </c>
    </row>
    <row r="60" spans="1:9" s="6" customFormat="1" x14ac:dyDescent="0.2">
      <c r="A60" s="23" t="s">
        <v>64</v>
      </c>
      <c r="B60" s="20" t="str">
        <f>IF(B57-B58&gt;0,B57-B58,"")</f>
        <v/>
      </c>
      <c r="C60" s="20" t="str">
        <f t="shared" ref="C60:I60" si="21">IF(C57-C58&gt;0,C57-C58,"")</f>
        <v/>
      </c>
      <c r="D60" s="20" t="str">
        <f t="shared" si="21"/>
        <v/>
      </c>
      <c r="E60" s="20" t="str">
        <f t="shared" si="21"/>
        <v/>
      </c>
      <c r="F60" s="20" t="str">
        <f t="shared" si="21"/>
        <v/>
      </c>
      <c r="G60" s="20" t="str">
        <f t="shared" si="21"/>
        <v/>
      </c>
      <c r="H60" s="20" t="str">
        <f t="shared" si="21"/>
        <v/>
      </c>
      <c r="I60" s="20" t="str">
        <f t="shared" si="21"/>
        <v/>
      </c>
    </row>
    <row r="61" spans="1:9" s="6" customFormat="1" x14ac:dyDescent="0.2">
      <c r="A61" s="23" t="s">
        <v>65</v>
      </c>
      <c r="B61" s="20" t="str">
        <f>IF(B57-B58&lt;0,-B57+B58,"")</f>
        <v/>
      </c>
      <c r="C61" s="20" t="str">
        <f t="shared" ref="C61:I61" si="22">IF(C57-C58&lt;0,-C57+C58,"")</f>
        <v/>
      </c>
      <c r="D61" s="20" t="str">
        <f t="shared" si="22"/>
        <v/>
      </c>
      <c r="E61" s="20" t="str">
        <f t="shared" si="22"/>
        <v/>
      </c>
      <c r="F61" s="20" t="str">
        <f t="shared" si="22"/>
        <v/>
      </c>
      <c r="G61" s="20" t="str">
        <f t="shared" si="22"/>
        <v/>
      </c>
      <c r="H61" s="20" t="str">
        <f t="shared" si="22"/>
        <v/>
      </c>
      <c r="I61" s="20" t="str">
        <f t="shared" si="22"/>
        <v/>
      </c>
    </row>
    <row r="62" spans="1:9" s="6" customFormat="1" x14ac:dyDescent="0.2">
      <c r="A62" s="23" t="s">
        <v>77</v>
      </c>
      <c r="B62" s="19">
        <v>0</v>
      </c>
      <c r="C62" s="19">
        <v>0</v>
      </c>
      <c r="D62" s="19">
        <v>0</v>
      </c>
      <c r="E62" s="19">
        <v>0</v>
      </c>
      <c r="F62" s="19">
        <v>0</v>
      </c>
      <c r="G62" s="19">
        <v>0</v>
      </c>
      <c r="H62" s="19">
        <v>0</v>
      </c>
      <c r="I62" s="19">
        <v>0</v>
      </c>
    </row>
    <row r="63" spans="1:9" s="6" customFormat="1" ht="51" x14ac:dyDescent="0.2">
      <c r="A63" s="23" t="s">
        <v>352</v>
      </c>
      <c r="B63" s="19">
        <v>0</v>
      </c>
      <c r="C63" s="19">
        <v>0</v>
      </c>
      <c r="D63" s="19">
        <v>0</v>
      </c>
      <c r="E63" s="19">
        <v>0</v>
      </c>
      <c r="F63" s="19">
        <v>0</v>
      </c>
      <c r="G63" s="19">
        <v>0</v>
      </c>
      <c r="H63" s="19">
        <v>0</v>
      </c>
      <c r="I63" s="19">
        <v>0</v>
      </c>
    </row>
    <row r="64" spans="1:9" s="6" customFormat="1" ht="51" x14ac:dyDescent="0.2">
      <c r="A64" s="23" t="s">
        <v>354</v>
      </c>
      <c r="B64" s="19">
        <v>0</v>
      </c>
      <c r="C64" s="19">
        <v>0</v>
      </c>
      <c r="D64" s="19">
        <v>0</v>
      </c>
      <c r="E64" s="19">
        <v>0</v>
      </c>
      <c r="F64" s="19">
        <v>0</v>
      </c>
      <c r="G64" s="19">
        <v>0</v>
      </c>
      <c r="H64" s="19">
        <v>0</v>
      </c>
      <c r="I64" s="19">
        <v>0</v>
      </c>
    </row>
    <row r="65" spans="1:9" s="6" customFormat="1" x14ac:dyDescent="0.2">
      <c r="A65" s="23" t="s">
        <v>353</v>
      </c>
      <c r="B65" s="19">
        <v>0</v>
      </c>
      <c r="C65" s="19">
        <v>0</v>
      </c>
      <c r="D65" s="19">
        <v>0</v>
      </c>
      <c r="E65" s="19">
        <v>0</v>
      </c>
      <c r="F65" s="19">
        <v>0</v>
      </c>
      <c r="G65" s="19">
        <v>0</v>
      </c>
      <c r="H65" s="19">
        <v>0</v>
      </c>
      <c r="I65" s="19">
        <v>0</v>
      </c>
    </row>
    <row r="66" spans="1:9" s="6" customFormat="1" ht="25.5" x14ac:dyDescent="0.2">
      <c r="A66" s="23" t="s">
        <v>234</v>
      </c>
      <c r="B66" s="19">
        <v>0</v>
      </c>
      <c r="C66" s="19">
        <v>0</v>
      </c>
      <c r="D66" s="19">
        <v>0</v>
      </c>
      <c r="E66" s="19">
        <v>0</v>
      </c>
      <c r="F66" s="19">
        <v>0</v>
      </c>
      <c r="G66" s="19">
        <v>0</v>
      </c>
      <c r="H66" s="19">
        <v>0</v>
      </c>
      <c r="I66" s="19">
        <v>0</v>
      </c>
    </row>
    <row r="67" spans="1:9" s="42" customFormat="1" x14ac:dyDescent="0.2">
      <c r="A67" s="5" t="s">
        <v>66</v>
      </c>
      <c r="B67" s="14">
        <f>B59-B62-B66-B65-B63+B64</f>
        <v>0</v>
      </c>
      <c r="C67" s="14">
        <f t="shared" ref="C67:I67" si="23">C59-C62-C66-C65-C63+C64</f>
        <v>0</v>
      </c>
      <c r="D67" s="14">
        <f t="shared" si="23"/>
        <v>0</v>
      </c>
      <c r="E67" s="14">
        <f t="shared" si="23"/>
        <v>0</v>
      </c>
      <c r="F67" s="14">
        <f t="shared" si="23"/>
        <v>0</v>
      </c>
      <c r="G67" s="14">
        <f t="shared" si="23"/>
        <v>0</v>
      </c>
      <c r="H67" s="14">
        <f t="shared" si="23"/>
        <v>0</v>
      </c>
      <c r="I67" s="14">
        <f t="shared" si="23"/>
        <v>0</v>
      </c>
    </row>
    <row r="68" spans="1:9" s="6" customFormat="1" x14ac:dyDescent="0.2">
      <c r="A68" s="23" t="s">
        <v>67</v>
      </c>
      <c r="B68" s="20">
        <f>IF(B67&gt;=0,B67,"")</f>
        <v>0</v>
      </c>
      <c r="C68" s="20">
        <f t="shared" ref="C68:I68" si="24">IF(C67&gt;=0,C67,"")</f>
        <v>0</v>
      </c>
      <c r="D68" s="20">
        <f t="shared" si="24"/>
        <v>0</v>
      </c>
      <c r="E68" s="20">
        <f t="shared" si="24"/>
        <v>0</v>
      </c>
      <c r="F68" s="20">
        <f t="shared" si="24"/>
        <v>0</v>
      </c>
      <c r="G68" s="20">
        <f t="shared" si="24"/>
        <v>0</v>
      </c>
      <c r="H68" s="20">
        <f t="shared" si="24"/>
        <v>0</v>
      </c>
      <c r="I68" s="20">
        <f t="shared" si="24"/>
        <v>0</v>
      </c>
    </row>
    <row r="69" spans="1:9" s="6" customFormat="1" x14ac:dyDescent="0.2">
      <c r="A69" s="23" t="s">
        <v>68</v>
      </c>
      <c r="B69" s="20" t="str">
        <f>IF(B67&lt;0,-B67,"")</f>
        <v/>
      </c>
      <c r="C69" s="20" t="str">
        <f t="shared" ref="C69:I69" si="25">IF(C67&lt;0,-C67,"")</f>
        <v/>
      </c>
      <c r="D69" s="20" t="str">
        <f t="shared" si="25"/>
        <v/>
      </c>
      <c r="E69" s="20" t="str">
        <f t="shared" si="25"/>
        <v/>
      </c>
      <c r="F69" s="20" t="str">
        <f t="shared" si="25"/>
        <v/>
      </c>
      <c r="G69" s="20" t="str">
        <f t="shared" si="25"/>
        <v/>
      </c>
      <c r="H69" s="20" t="str">
        <f t="shared" si="25"/>
        <v/>
      </c>
      <c r="I69" s="20" t="str">
        <f t="shared" si="25"/>
        <v/>
      </c>
    </row>
    <row r="70" spans="1:9" s="6" customFormat="1" x14ac:dyDescent="0.2">
      <c r="A70" s="26"/>
    </row>
    <row r="71" spans="1:9" s="6" customFormat="1" x14ac:dyDescent="0.2">
      <c r="A71" s="26"/>
    </row>
    <row r="72" spans="1:9" s="32" customFormat="1" ht="35.25" customHeight="1" x14ac:dyDescent="0.2">
      <c r="A72" s="51"/>
    </row>
    <row r="73" spans="1:9" x14ac:dyDescent="0.2">
      <c r="A73" s="43"/>
      <c r="B73" s="44"/>
      <c r="C73" s="44"/>
      <c r="D73" s="44"/>
      <c r="E73" s="44"/>
      <c r="F73" s="44"/>
    </row>
  </sheetData>
  <sheetProtection algorithmName="SHA-512" hashValue="l6TOh3AkEvW94wKhI+ggWJKlUqHPHNsJdx7y2DQhvje2yrdbdX8gelFSpqTwYXTsnniQEARj9nklLAITwD4YWw==" saltValue="A/IIs8WT36R1rj9tvpNvtw==" spinCount="100000" sheet="1" formatColumns="0"/>
  <mergeCells count="3">
    <mergeCell ref="A3:D3"/>
    <mergeCell ref="E4:I4"/>
    <mergeCell ref="E3:I3"/>
  </mergeCells>
  <pageMargins left="0.25" right="0.25" top="0.5" bottom="0.5" header="0" footer="0"/>
  <pageSetup paperSize="8" scale="77" fitToHeight="0" orientation="landscape" blackAndWhite="1" r:id="rId1"/>
  <headerFooter>
    <oddFooter>&amp;RPagina _____ din _____</oddFooter>
  </headerFooter>
  <rowBreaks count="1" manualBreakCount="1">
    <brk id="3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AD100"/>
  <sheetViews>
    <sheetView view="pageBreakPreview" zoomScale="60" zoomScaleNormal="100" zoomScalePageLayoutView="77" workbookViewId="0">
      <selection activeCell="B18" sqref="B18"/>
    </sheetView>
  </sheetViews>
  <sheetFormatPr defaultColWidth="9.140625" defaultRowHeight="12.75" x14ac:dyDescent="0.2"/>
  <cols>
    <col min="1" max="1" width="26.85546875" style="175" customWidth="1"/>
    <col min="2" max="9" width="9.140625" style="202" customWidth="1"/>
    <col min="10" max="10" width="6.85546875" style="175" customWidth="1"/>
    <col min="11" max="11" width="27.7109375" style="175" customWidth="1"/>
    <col min="12" max="21" width="7.5703125" style="176" customWidth="1"/>
    <col min="22" max="22" width="1.5703125" style="175" customWidth="1"/>
    <col min="23" max="23" width="27.42578125" style="175" customWidth="1"/>
    <col min="24" max="24" width="7.7109375" style="176" customWidth="1"/>
    <col min="25" max="25" width="13.140625" style="176" customWidth="1"/>
    <col min="26" max="27" width="9.140625" style="177"/>
    <col min="28" max="28" width="10.42578125" style="164" customWidth="1"/>
    <col min="29" max="29" width="9.140625" style="164"/>
    <col min="30" max="16384" width="9.140625" style="146"/>
  </cols>
  <sheetData>
    <row r="1" spans="1:30" ht="15" x14ac:dyDescent="0.2">
      <c r="A1" s="221" t="s">
        <v>213</v>
      </c>
      <c r="B1" s="221"/>
      <c r="C1" s="221"/>
      <c r="D1" s="221"/>
      <c r="E1" s="174"/>
      <c r="F1" s="174"/>
      <c r="G1" s="174"/>
      <c r="H1" s="174"/>
      <c r="I1" s="174"/>
    </row>
    <row r="2" spans="1:30" x14ac:dyDescent="0.2">
      <c r="A2" s="178"/>
      <c r="B2" s="178"/>
      <c r="C2" s="178"/>
      <c r="D2" s="178"/>
      <c r="E2" s="178"/>
      <c r="F2" s="178"/>
      <c r="G2" s="178"/>
      <c r="H2" s="178"/>
      <c r="I2" s="178"/>
      <c r="K2" s="178"/>
      <c r="L2" s="178"/>
      <c r="M2" s="178"/>
      <c r="N2" s="178"/>
      <c r="O2" s="178"/>
      <c r="P2" s="178"/>
      <c r="Q2" s="178"/>
      <c r="R2" s="178"/>
      <c r="S2" s="178"/>
      <c r="T2" s="178"/>
      <c r="U2" s="178"/>
      <c r="W2" s="178"/>
      <c r="X2" s="178"/>
      <c r="Y2" s="178"/>
    </row>
    <row r="3" spans="1:30" ht="24" x14ac:dyDescent="0.2">
      <c r="A3" s="179" t="s">
        <v>206</v>
      </c>
      <c r="B3" s="180" t="str">
        <f>'1-Bilant'!B5</f>
        <v>N-2</v>
      </c>
      <c r="C3" s="180" t="str">
        <f>'1-Bilant'!C5</f>
        <v>N-1</v>
      </c>
      <c r="D3" s="180" t="str">
        <f>'1-Bilant'!D5</f>
        <v>N</v>
      </c>
      <c r="E3" s="180">
        <f>'1-Bilant'!E5</f>
        <v>1</v>
      </c>
      <c r="F3" s="180">
        <f>'1-Bilant'!F5</f>
        <v>2</v>
      </c>
      <c r="G3" s="180">
        <f>'1-Bilant'!G5</f>
        <v>3</v>
      </c>
      <c r="H3" s="180">
        <f>'1-Bilant'!H5</f>
        <v>4</v>
      </c>
      <c r="I3" s="180">
        <f>'1-Bilant'!I5</f>
        <v>5</v>
      </c>
      <c r="K3" s="179" t="s">
        <v>208</v>
      </c>
      <c r="L3" s="180" t="str">
        <f>'1-Bilant'!B5</f>
        <v>N-2</v>
      </c>
      <c r="M3" s="180" t="str">
        <f>'1-Bilant'!C5</f>
        <v>N-1</v>
      </c>
      <c r="N3" s="180" t="str">
        <f>'1-Bilant'!D5</f>
        <v>N</v>
      </c>
      <c r="O3" s="180">
        <f>'1-Bilant'!E5</f>
        <v>1</v>
      </c>
      <c r="P3" s="180">
        <f>'1-Bilant'!F5</f>
        <v>2</v>
      </c>
      <c r="Q3" s="180">
        <f>'1-Bilant'!G5</f>
        <v>3</v>
      </c>
      <c r="R3" s="180">
        <f>'1-Bilant'!H5</f>
        <v>4</v>
      </c>
      <c r="S3" s="180">
        <f>'1-Bilant'!I5</f>
        <v>5</v>
      </c>
      <c r="T3" s="181"/>
      <c r="U3" s="181"/>
      <c r="W3" s="179" t="s">
        <v>209</v>
      </c>
      <c r="X3" s="180" t="str">
        <f>'1-Bilant'!C5</f>
        <v>N-1</v>
      </c>
      <c r="Y3" s="180" t="str">
        <f>'1-Bilant'!D5</f>
        <v>N</v>
      </c>
      <c r="Z3" s="180">
        <f>'1-Bilant'!E5</f>
        <v>1</v>
      </c>
      <c r="AA3" s="180">
        <f>'1-Bilant'!F5</f>
        <v>2</v>
      </c>
      <c r="AB3" s="180">
        <f>'1-Bilant'!G5</f>
        <v>3</v>
      </c>
      <c r="AC3" s="180">
        <f>'1-Bilant'!H5</f>
        <v>4</v>
      </c>
      <c r="AD3" s="180">
        <f>'1-Bilant'!I5</f>
        <v>5</v>
      </c>
    </row>
    <row r="4" spans="1:30" s="185" customFormat="1" ht="15.75" x14ac:dyDescent="0.2">
      <c r="A4" s="206" t="s">
        <v>81</v>
      </c>
      <c r="B4" s="204">
        <f>'1-Bilant'!B28+'1-Bilant'!B42</f>
        <v>0</v>
      </c>
      <c r="C4" s="204">
        <f>'1-Bilant'!C28+'1-Bilant'!C42</f>
        <v>0</v>
      </c>
      <c r="D4" s="204">
        <f>'1-Bilant'!D28+'1-Bilant'!D42</f>
        <v>0</v>
      </c>
      <c r="E4" s="204">
        <f>'1-Bilant'!E28+'1-Bilant'!E42</f>
        <v>0</v>
      </c>
      <c r="F4" s="204">
        <f>'1-Bilant'!F28+'1-Bilant'!F42</f>
        <v>0</v>
      </c>
      <c r="G4" s="204">
        <f>'1-Bilant'!G28+'1-Bilant'!G42</f>
        <v>0</v>
      </c>
      <c r="H4" s="204">
        <f>'1-Bilant'!H28+'1-Bilant'!H42</f>
        <v>0</v>
      </c>
      <c r="I4" s="204">
        <f>'1-Bilant'!I28+'1-Bilant'!I42</f>
        <v>0</v>
      </c>
      <c r="J4" s="178"/>
      <c r="K4" s="179" t="s">
        <v>81</v>
      </c>
      <c r="L4" s="183" t="str">
        <f t="shared" ref="L4:L22" si="0">IF(ISERROR(B4/B$21),"",B4/B$21)</f>
        <v/>
      </c>
      <c r="M4" s="183" t="str">
        <f t="shared" ref="M4:M22" si="1">IF(ISERROR(C4/C$21),"",C4/C$21)</f>
        <v/>
      </c>
      <c r="N4" s="183" t="str">
        <f t="shared" ref="N4:N22" si="2">IF(ISERROR(D4/D$21),"",D4/D$21)</f>
        <v/>
      </c>
      <c r="O4" s="183" t="str">
        <f t="shared" ref="O4:O22" si="3">IF(ISERROR(E4/E$21),"",E4/E$21)</f>
        <v/>
      </c>
      <c r="P4" s="183" t="str">
        <f t="shared" ref="P4:P22" si="4">IF(ISERROR(F4/F$21),"",F4/F$21)</f>
        <v/>
      </c>
      <c r="Q4" s="183" t="str">
        <f t="shared" ref="Q4:Q22" si="5">IF(ISERROR(G4/G$21),"",G4/G$21)</f>
        <v/>
      </c>
      <c r="R4" s="183" t="str">
        <f t="shared" ref="R4:R22" si="6">IF(ISERROR(H4/H$21),"",H4/H$21)</f>
        <v/>
      </c>
      <c r="S4" s="183" t="str">
        <f t="shared" ref="S4:S22" si="7">IF(ISERROR(I4/I$21),"",I4/I$21)</f>
        <v/>
      </c>
      <c r="T4" s="184"/>
      <c r="U4" s="184"/>
      <c r="V4" s="178"/>
      <c r="W4" s="179" t="s">
        <v>81</v>
      </c>
      <c r="X4" s="183" t="str">
        <f t="shared" ref="X4:X22" si="8">IF(ISERROR((C4-B4)/B4),"",(C4-B4)/B4)</f>
        <v/>
      </c>
      <c r="Y4" s="183" t="str">
        <f t="shared" ref="Y4:Y22" si="9">IF(ISERROR((D4-C4)/C4),"",(D4-C4)/C4)</f>
        <v/>
      </c>
      <c r="Z4" s="183" t="str">
        <f t="shared" ref="Z4:Z22" si="10">IF(ISERROR((E4-D4)/D4),"",(E4-D4)/D4)</f>
        <v/>
      </c>
      <c r="AA4" s="183" t="str">
        <f t="shared" ref="AA4:AA22" si="11">IF(ISERROR((F4-E4)/E4),"",(F4-E4)/E4)</f>
        <v/>
      </c>
      <c r="AB4" s="183" t="str">
        <f t="shared" ref="AB4:AB22" si="12">IF(ISERROR((G4-F4)/F4),"",(G4-F4)/F4)</f>
        <v/>
      </c>
      <c r="AC4" s="183" t="str">
        <f t="shared" ref="AC4:AC22" si="13">IF(ISERROR((H4-G4)/G4),"",(H4-G4)/G4)</f>
        <v/>
      </c>
      <c r="AD4" s="183" t="str">
        <f t="shared" ref="AD4:AD22" si="14">IF(ISERROR((I4-H4)/H4),"",(I4-H4)/H4)</f>
        <v/>
      </c>
    </row>
    <row r="5" spans="1:30" s="185" customFormat="1" ht="15.75" x14ac:dyDescent="0.2">
      <c r="A5" s="179" t="s">
        <v>82</v>
      </c>
      <c r="B5" s="182">
        <f>SUM(B6:B9)</f>
        <v>0</v>
      </c>
      <c r="C5" s="182">
        <f t="shared" ref="C5:I5" si="15">SUM(C6:C9)</f>
        <v>0</v>
      </c>
      <c r="D5" s="182">
        <f t="shared" si="15"/>
        <v>0</v>
      </c>
      <c r="E5" s="182">
        <f t="shared" si="15"/>
        <v>0</v>
      </c>
      <c r="F5" s="182">
        <f t="shared" si="15"/>
        <v>0</v>
      </c>
      <c r="G5" s="182">
        <f t="shared" si="15"/>
        <v>0</v>
      </c>
      <c r="H5" s="182">
        <f t="shared" si="15"/>
        <v>0</v>
      </c>
      <c r="I5" s="182">
        <f t="shared" si="15"/>
        <v>0</v>
      </c>
      <c r="J5" s="178"/>
      <c r="K5" s="179" t="s">
        <v>82</v>
      </c>
      <c r="L5" s="183" t="str">
        <f t="shared" si="0"/>
        <v/>
      </c>
      <c r="M5" s="183" t="str">
        <f t="shared" si="1"/>
        <v/>
      </c>
      <c r="N5" s="183" t="str">
        <f t="shared" si="2"/>
        <v/>
      </c>
      <c r="O5" s="183" t="str">
        <f t="shared" si="3"/>
        <v/>
      </c>
      <c r="P5" s="183" t="str">
        <f t="shared" si="4"/>
        <v/>
      </c>
      <c r="Q5" s="183" t="str">
        <f t="shared" si="5"/>
        <v/>
      </c>
      <c r="R5" s="183" t="str">
        <f t="shared" si="6"/>
        <v/>
      </c>
      <c r="S5" s="183" t="str">
        <f t="shared" si="7"/>
        <v/>
      </c>
      <c r="T5" s="184"/>
      <c r="U5" s="184"/>
      <c r="V5" s="178"/>
      <c r="W5" s="179" t="s">
        <v>82</v>
      </c>
      <c r="X5" s="183" t="str">
        <f t="shared" si="8"/>
        <v/>
      </c>
      <c r="Y5" s="183" t="str">
        <f t="shared" si="9"/>
        <v/>
      </c>
      <c r="Z5" s="183" t="str">
        <f t="shared" si="10"/>
        <v/>
      </c>
      <c r="AA5" s="183" t="str">
        <f t="shared" si="11"/>
        <v/>
      </c>
      <c r="AB5" s="183" t="str">
        <f t="shared" si="12"/>
        <v/>
      </c>
      <c r="AC5" s="183" t="str">
        <f t="shared" si="13"/>
        <v/>
      </c>
      <c r="AD5" s="183" t="str">
        <f t="shared" si="14"/>
        <v/>
      </c>
    </row>
    <row r="6" spans="1:30" s="185" customFormat="1" ht="15.75" x14ac:dyDescent="0.2">
      <c r="A6" s="186" t="s">
        <v>80</v>
      </c>
      <c r="B6" s="187">
        <f>'1-Bilant'!B35</f>
        <v>0</v>
      </c>
      <c r="C6" s="187">
        <f>'1-Bilant'!C35</f>
        <v>0</v>
      </c>
      <c r="D6" s="187">
        <f>'1-Bilant'!D35</f>
        <v>0</v>
      </c>
      <c r="E6" s="187">
        <f>'1-Bilant'!E35</f>
        <v>0</v>
      </c>
      <c r="F6" s="187">
        <f>'1-Bilant'!F35</f>
        <v>0</v>
      </c>
      <c r="G6" s="187">
        <f>'1-Bilant'!G35</f>
        <v>0</v>
      </c>
      <c r="H6" s="187">
        <f>'1-Bilant'!H35</f>
        <v>0</v>
      </c>
      <c r="I6" s="187">
        <f>'1-Bilant'!I35</f>
        <v>0</v>
      </c>
      <c r="J6" s="178"/>
      <c r="K6" s="186" t="s">
        <v>80</v>
      </c>
      <c r="L6" s="188" t="str">
        <f t="shared" si="0"/>
        <v/>
      </c>
      <c r="M6" s="188" t="str">
        <f t="shared" si="1"/>
        <v/>
      </c>
      <c r="N6" s="188" t="str">
        <f t="shared" si="2"/>
        <v/>
      </c>
      <c r="O6" s="188" t="str">
        <f t="shared" si="3"/>
        <v/>
      </c>
      <c r="P6" s="188" t="str">
        <f t="shared" si="4"/>
        <v/>
      </c>
      <c r="Q6" s="188" t="str">
        <f t="shared" si="5"/>
        <v/>
      </c>
      <c r="R6" s="188" t="str">
        <f t="shared" si="6"/>
        <v/>
      </c>
      <c r="S6" s="188" t="str">
        <f t="shared" si="7"/>
        <v/>
      </c>
      <c r="T6" s="176"/>
      <c r="U6" s="176"/>
      <c r="V6" s="175"/>
      <c r="W6" s="186" t="s">
        <v>80</v>
      </c>
      <c r="X6" s="188" t="str">
        <f t="shared" si="8"/>
        <v/>
      </c>
      <c r="Y6" s="188" t="str">
        <f t="shared" si="9"/>
        <v/>
      </c>
      <c r="Z6" s="188" t="str">
        <f t="shared" si="10"/>
        <v/>
      </c>
      <c r="AA6" s="188" t="str">
        <f t="shared" si="11"/>
        <v/>
      </c>
      <c r="AB6" s="188" t="str">
        <f t="shared" si="12"/>
        <v/>
      </c>
      <c r="AC6" s="188" t="str">
        <f t="shared" si="13"/>
        <v/>
      </c>
      <c r="AD6" s="188" t="str">
        <f t="shared" si="14"/>
        <v/>
      </c>
    </row>
    <row r="7" spans="1:30" s="185" customFormat="1" ht="15.75" x14ac:dyDescent="0.2">
      <c r="A7" s="186" t="s">
        <v>79</v>
      </c>
      <c r="B7" s="187">
        <f>'1-Bilant'!B36</f>
        <v>0</v>
      </c>
      <c r="C7" s="187">
        <f>'1-Bilant'!C36</f>
        <v>0</v>
      </c>
      <c r="D7" s="187">
        <f>'1-Bilant'!D36</f>
        <v>0</v>
      </c>
      <c r="E7" s="187">
        <f>'1-Bilant'!E36</f>
        <v>0</v>
      </c>
      <c r="F7" s="187">
        <f>'1-Bilant'!F36</f>
        <v>0</v>
      </c>
      <c r="G7" s="187">
        <f>'1-Bilant'!G36</f>
        <v>0</v>
      </c>
      <c r="H7" s="187">
        <f>'1-Bilant'!H36</f>
        <v>0</v>
      </c>
      <c r="I7" s="187">
        <f>'1-Bilant'!I36</f>
        <v>0</v>
      </c>
      <c r="J7" s="178"/>
      <c r="K7" s="186" t="s">
        <v>79</v>
      </c>
      <c r="L7" s="188" t="str">
        <f t="shared" si="0"/>
        <v/>
      </c>
      <c r="M7" s="188" t="str">
        <f t="shared" si="1"/>
        <v/>
      </c>
      <c r="N7" s="188" t="str">
        <f t="shared" si="2"/>
        <v/>
      </c>
      <c r="O7" s="188" t="str">
        <f t="shared" si="3"/>
        <v/>
      </c>
      <c r="P7" s="188" t="str">
        <f t="shared" si="4"/>
        <v/>
      </c>
      <c r="Q7" s="188" t="str">
        <f t="shared" si="5"/>
        <v/>
      </c>
      <c r="R7" s="188" t="str">
        <f t="shared" si="6"/>
        <v/>
      </c>
      <c r="S7" s="188" t="str">
        <f t="shared" si="7"/>
        <v/>
      </c>
      <c r="T7" s="176"/>
      <c r="U7" s="176"/>
      <c r="V7" s="175"/>
      <c r="W7" s="186" t="s">
        <v>79</v>
      </c>
      <c r="X7" s="188" t="str">
        <f t="shared" si="8"/>
        <v/>
      </c>
      <c r="Y7" s="188" t="str">
        <f t="shared" si="9"/>
        <v/>
      </c>
      <c r="Z7" s="188" t="str">
        <f t="shared" si="10"/>
        <v/>
      </c>
      <c r="AA7" s="188" t="str">
        <f t="shared" si="11"/>
        <v/>
      </c>
      <c r="AB7" s="188" t="str">
        <f t="shared" si="12"/>
        <v/>
      </c>
      <c r="AC7" s="188" t="str">
        <f t="shared" si="13"/>
        <v/>
      </c>
      <c r="AD7" s="188" t="str">
        <f t="shared" si="14"/>
        <v/>
      </c>
    </row>
    <row r="8" spans="1:30" s="185" customFormat="1" ht="36.75" customHeight="1" x14ac:dyDescent="0.2">
      <c r="A8" s="205" t="s">
        <v>424</v>
      </c>
      <c r="B8" s="203">
        <f>'1-Bilant'!B41</f>
        <v>0</v>
      </c>
      <c r="C8" s="203">
        <f>'1-Bilant'!C41</f>
        <v>0</v>
      </c>
      <c r="D8" s="203">
        <f>'1-Bilant'!D41</f>
        <v>0</v>
      </c>
      <c r="E8" s="203">
        <f>'1-Bilant'!E41</f>
        <v>0</v>
      </c>
      <c r="F8" s="203">
        <f>'1-Bilant'!F41</f>
        <v>0</v>
      </c>
      <c r="G8" s="203">
        <f>'1-Bilant'!G41</f>
        <v>0</v>
      </c>
      <c r="H8" s="203">
        <f>'1-Bilant'!H41</f>
        <v>0</v>
      </c>
      <c r="I8" s="203">
        <f>'1-Bilant'!I41</f>
        <v>0</v>
      </c>
      <c r="J8" s="178"/>
      <c r="K8" s="186" t="s">
        <v>98</v>
      </c>
      <c r="L8" s="188" t="str">
        <f t="shared" si="0"/>
        <v/>
      </c>
      <c r="M8" s="188" t="str">
        <f t="shared" si="1"/>
        <v/>
      </c>
      <c r="N8" s="188" t="str">
        <f t="shared" si="2"/>
        <v/>
      </c>
      <c r="O8" s="188" t="str">
        <f t="shared" si="3"/>
        <v/>
      </c>
      <c r="P8" s="188" t="str">
        <f t="shared" si="4"/>
        <v/>
      </c>
      <c r="Q8" s="188" t="str">
        <f t="shared" si="5"/>
        <v/>
      </c>
      <c r="R8" s="188" t="str">
        <f t="shared" si="6"/>
        <v/>
      </c>
      <c r="S8" s="188" t="str">
        <f t="shared" si="7"/>
        <v/>
      </c>
      <c r="T8" s="176"/>
      <c r="U8" s="176"/>
      <c r="V8" s="175"/>
      <c r="W8" s="186" t="s">
        <v>98</v>
      </c>
      <c r="X8" s="188" t="str">
        <f t="shared" si="8"/>
        <v/>
      </c>
      <c r="Y8" s="188" t="str">
        <f t="shared" si="9"/>
        <v/>
      </c>
      <c r="Z8" s="188" t="str">
        <f t="shared" si="10"/>
        <v/>
      </c>
      <c r="AA8" s="188" t="str">
        <f t="shared" si="11"/>
        <v/>
      </c>
      <c r="AB8" s="188" t="str">
        <f t="shared" si="12"/>
        <v/>
      </c>
      <c r="AC8" s="188" t="str">
        <f t="shared" si="13"/>
        <v/>
      </c>
      <c r="AD8" s="188" t="str">
        <f t="shared" si="14"/>
        <v/>
      </c>
    </row>
    <row r="9" spans="1:30" s="185" customFormat="1" ht="15.75" x14ac:dyDescent="0.2">
      <c r="A9" s="186" t="s">
        <v>78</v>
      </c>
      <c r="B9" s="187">
        <f>'1-Bilant'!B37+'1-Bilant'!B38</f>
        <v>0</v>
      </c>
      <c r="C9" s="187">
        <f>'1-Bilant'!C37+'1-Bilant'!C38</f>
        <v>0</v>
      </c>
      <c r="D9" s="187">
        <f>'1-Bilant'!D37+'1-Bilant'!D38</f>
        <v>0</v>
      </c>
      <c r="E9" s="187">
        <f>'1-Bilant'!E37+'1-Bilant'!E38</f>
        <v>0</v>
      </c>
      <c r="F9" s="187">
        <f>'1-Bilant'!F37+'1-Bilant'!F38</f>
        <v>0</v>
      </c>
      <c r="G9" s="187">
        <f>'1-Bilant'!G37+'1-Bilant'!G38</f>
        <v>0</v>
      </c>
      <c r="H9" s="187">
        <f>'1-Bilant'!H37+'1-Bilant'!H38</f>
        <v>0</v>
      </c>
      <c r="I9" s="187">
        <f>'1-Bilant'!I37+'1-Bilant'!I38</f>
        <v>0</v>
      </c>
      <c r="J9" s="178"/>
      <c r="K9" s="186" t="s">
        <v>78</v>
      </c>
      <c r="L9" s="188" t="str">
        <f t="shared" si="0"/>
        <v/>
      </c>
      <c r="M9" s="188" t="str">
        <f t="shared" si="1"/>
        <v/>
      </c>
      <c r="N9" s="188" t="str">
        <f t="shared" si="2"/>
        <v/>
      </c>
      <c r="O9" s="188" t="str">
        <f t="shared" si="3"/>
        <v/>
      </c>
      <c r="P9" s="188" t="str">
        <f t="shared" si="4"/>
        <v/>
      </c>
      <c r="Q9" s="188" t="str">
        <f t="shared" si="5"/>
        <v/>
      </c>
      <c r="R9" s="188" t="str">
        <f t="shared" si="6"/>
        <v/>
      </c>
      <c r="S9" s="188" t="str">
        <f t="shared" si="7"/>
        <v/>
      </c>
      <c r="T9" s="176"/>
      <c r="U9" s="176"/>
      <c r="V9" s="175"/>
      <c r="W9" s="186" t="s">
        <v>78</v>
      </c>
      <c r="X9" s="188" t="str">
        <f t="shared" si="8"/>
        <v/>
      </c>
      <c r="Y9" s="188" t="str">
        <f t="shared" si="9"/>
        <v/>
      </c>
      <c r="Z9" s="188" t="str">
        <f t="shared" si="10"/>
        <v/>
      </c>
      <c r="AA9" s="188" t="str">
        <f t="shared" si="11"/>
        <v/>
      </c>
      <c r="AB9" s="188" t="str">
        <f t="shared" si="12"/>
        <v/>
      </c>
      <c r="AC9" s="188" t="str">
        <f t="shared" si="13"/>
        <v/>
      </c>
      <c r="AD9" s="188" t="str">
        <f t="shared" si="14"/>
        <v/>
      </c>
    </row>
    <row r="10" spans="1:30" s="185" customFormat="1" ht="15.75" x14ac:dyDescent="0.2">
      <c r="A10" s="179" t="s">
        <v>83</v>
      </c>
      <c r="B10" s="182">
        <f>B4+B5</f>
        <v>0</v>
      </c>
      <c r="C10" s="182">
        <f t="shared" ref="C10:H10" si="16">C4+C5</f>
        <v>0</v>
      </c>
      <c r="D10" s="182">
        <f t="shared" si="16"/>
        <v>0</v>
      </c>
      <c r="E10" s="182">
        <f t="shared" si="16"/>
        <v>0</v>
      </c>
      <c r="F10" s="182">
        <f t="shared" si="16"/>
        <v>0</v>
      </c>
      <c r="G10" s="182">
        <f t="shared" si="16"/>
        <v>0</v>
      </c>
      <c r="H10" s="182">
        <f t="shared" si="16"/>
        <v>0</v>
      </c>
      <c r="I10" s="182">
        <f>I4+I5</f>
        <v>0</v>
      </c>
      <c r="J10" s="178"/>
      <c r="K10" s="179" t="s">
        <v>83</v>
      </c>
      <c r="L10" s="183" t="str">
        <f t="shared" si="0"/>
        <v/>
      </c>
      <c r="M10" s="183" t="str">
        <f t="shared" si="1"/>
        <v/>
      </c>
      <c r="N10" s="183" t="str">
        <f t="shared" si="2"/>
        <v/>
      </c>
      <c r="O10" s="183" t="str">
        <f t="shared" si="3"/>
        <v/>
      </c>
      <c r="P10" s="183" t="str">
        <f t="shared" si="4"/>
        <v/>
      </c>
      <c r="Q10" s="183" t="str">
        <f t="shared" si="5"/>
        <v/>
      </c>
      <c r="R10" s="183" t="str">
        <f t="shared" si="6"/>
        <v/>
      </c>
      <c r="S10" s="183" t="str">
        <f t="shared" si="7"/>
        <v/>
      </c>
      <c r="T10" s="184"/>
      <c r="U10" s="184"/>
      <c r="V10" s="178"/>
      <c r="W10" s="179" t="s">
        <v>83</v>
      </c>
      <c r="X10" s="183" t="str">
        <f t="shared" si="8"/>
        <v/>
      </c>
      <c r="Y10" s="183" t="str">
        <f t="shared" si="9"/>
        <v/>
      </c>
      <c r="Z10" s="183" t="str">
        <f t="shared" si="10"/>
        <v/>
      </c>
      <c r="AA10" s="183" t="str">
        <f t="shared" si="11"/>
        <v/>
      </c>
      <c r="AB10" s="183" t="str">
        <f t="shared" si="12"/>
        <v/>
      </c>
      <c r="AC10" s="183" t="str">
        <f t="shared" si="13"/>
        <v/>
      </c>
      <c r="AD10" s="183" t="str">
        <f t="shared" si="14"/>
        <v/>
      </c>
    </row>
    <row r="11" spans="1:30" s="185" customFormat="1" ht="15.75" x14ac:dyDescent="0.2">
      <c r="A11" s="179" t="s">
        <v>84</v>
      </c>
      <c r="B11" s="182">
        <f>SUM(B12:B15)</f>
        <v>0</v>
      </c>
      <c r="C11" s="182">
        <f t="shared" ref="C11:I11" si="17">SUM(C12:C15)</f>
        <v>0</v>
      </c>
      <c r="D11" s="182">
        <f t="shared" si="17"/>
        <v>0</v>
      </c>
      <c r="E11" s="182">
        <f t="shared" si="17"/>
        <v>0</v>
      </c>
      <c r="F11" s="182">
        <f t="shared" si="17"/>
        <v>0</v>
      </c>
      <c r="G11" s="182">
        <f t="shared" si="17"/>
        <v>0</v>
      </c>
      <c r="H11" s="182">
        <f t="shared" si="17"/>
        <v>0</v>
      </c>
      <c r="I11" s="182">
        <f t="shared" si="17"/>
        <v>0</v>
      </c>
      <c r="J11" s="178"/>
      <c r="K11" s="179" t="s">
        <v>84</v>
      </c>
      <c r="L11" s="183" t="str">
        <f t="shared" si="0"/>
        <v/>
      </c>
      <c r="M11" s="183" t="str">
        <f t="shared" si="1"/>
        <v/>
      </c>
      <c r="N11" s="183" t="str">
        <f t="shared" si="2"/>
        <v/>
      </c>
      <c r="O11" s="183" t="str">
        <f t="shared" si="3"/>
        <v/>
      </c>
      <c r="P11" s="183" t="str">
        <f t="shared" si="4"/>
        <v/>
      </c>
      <c r="Q11" s="183" t="str">
        <f t="shared" si="5"/>
        <v/>
      </c>
      <c r="R11" s="183" t="str">
        <f t="shared" si="6"/>
        <v/>
      </c>
      <c r="S11" s="183" t="str">
        <f t="shared" si="7"/>
        <v/>
      </c>
      <c r="T11" s="184"/>
      <c r="U11" s="184"/>
      <c r="V11" s="178"/>
      <c r="W11" s="179" t="s">
        <v>84</v>
      </c>
      <c r="X11" s="183" t="str">
        <f t="shared" si="8"/>
        <v/>
      </c>
      <c r="Y11" s="183" t="str">
        <f t="shared" si="9"/>
        <v/>
      </c>
      <c r="Z11" s="183" t="str">
        <f t="shared" si="10"/>
        <v/>
      </c>
      <c r="AA11" s="183" t="str">
        <f t="shared" si="11"/>
        <v/>
      </c>
      <c r="AB11" s="183" t="str">
        <f t="shared" si="12"/>
        <v/>
      </c>
      <c r="AC11" s="183" t="str">
        <f t="shared" si="13"/>
        <v/>
      </c>
      <c r="AD11" s="183" t="str">
        <f t="shared" si="14"/>
        <v/>
      </c>
    </row>
    <row r="12" spans="1:30" s="189" customFormat="1" ht="24" x14ac:dyDescent="0.2">
      <c r="A12" s="186" t="s">
        <v>86</v>
      </c>
      <c r="B12" s="187">
        <f>'1-Bilant'!B44+'1-Bilant'!B45</f>
        <v>0</v>
      </c>
      <c r="C12" s="187">
        <f>'1-Bilant'!C44+'1-Bilant'!C45</f>
        <v>0</v>
      </c>
      <c r="D12" s="187">
        <f>'1-Bilant'!D44+'1-Bilant'!D45</f>
        <v>0</v>
      </c>
      <c r="E12" s="187">
        <f>'1-Bilant'!E44+'1-Bilant'!E45</f>
        <v>0</v>
      </c>
      <c r="F12" s="187">
        <f>'1-Bilant'!F44+'1-Bilant'!F45</f>
        <v>0</v>
      </c>
      <c r="G12" s="187">
        <f>'1-Bilant'!G44+'1-Bilant'!G45</f>
        <v>0</v>
      </c>
      <c r="H12" s="187">
        <f>'1-Bilant'!H44+'1-Bilant'!H45</f>
        <v>0</v>
      </c>
      <c r="I12" s="187">
        <f>'1-Bilant'!I44+'1-Bilant'!I45</f>
        <v>0</v>
      </c>
      <c r="J12" s="175"/>
      <c r="K12" s="186" t="s">
        <v>86</v>
      </c>
      <c r="L12" s="188" t="str">
        <f t="shared" si="0"/>
        <v/>
      </c>
      <c r="M12" s="188" t="str">
        <f t="shared" si="1"/>
        <v/>
      </c>
      <c r="N12" s="188" t="str">
        <f t="shared" si="2"/>
        <v/>
      </c>
      <c r="O12" s="188" t="str">
        <f t="shared" si="3"/>
        <v/>
      </c>
      <c r="P12" s="188" t="str">
        <f t="shared" si="4"/>
        <v/>
      </c>
      <c r="Q12" s="188" t="str">
        <f t="shared" si="5"/>
        <v/>
      </c>
      <c r="R12" s="188" t="str">
        <f t="shared" si="6"/>
        <v/>
      </c>
      <c r="S12" s="188" t="str">
        <f t="shared" si="7"/>
        <v/>
      </c>
      <c r="T12" s="176"/>
      <c r="U12" s="176"/>
      <c r="V12" s="175"/>
      <c r="W12" s="186" t="s">
        <v>86</v>
      </c>
      <c r="X12" s="188" t="str">
        <f t="shared" si="8"/>
        <v/>
      </c>
      <c r="Y12" s="188" t="str">
        <f t="shared" si="9"/>
        <v/>
      </c>
      <c r="Z12" s="188" t="str">
        <f t="shared" si="10"/>
        <v/>
      </c>
      <c r="AA12" s="188" t="str">
        <f t="shared" si="11"/>
        <v/>
      </c>
      <c r="AB12" s="188" t="str">
        <f t="shared" si="12"/>
        <v/>
      </c>
      <c r="AC12" s="188" t="str">
        <f t="shared" si="13"/>
        <v/>
      </c>
      <c r="AD12" s="188" t="str">
        <f t="shared" si="14"/>
        <v/>
      </c>
    </row>
    <row r="13" spans="1:30" s="189" customFormat="1" ht="15.75" x14ac:dyDescent="0.2">
      <c r="A13" s="186" t="s">
        <v>19</v>
      </c>
      <c r="B13" s="187">
        <f>'1-Bilant'!B47+'1-Bilant'!B48</f>
        <v>0</v>
      </c>
      <c r="C13" s="187">
        <f>'1-Bilant'!C47+'1-Bilant'!C48</f>
        <v>0</v>
      </c>
      <c r="D13" s="187">
        <f>'1-Bilant'!D47+'1-Bilant'!D48</f>
        <v>0</v>
      </c>
      <c r="E13" s="187">
        <f>'1-Bilant'!E47+'1-Bilant'!E48</f>
        <v>0</v>
      </c>
      <c r="F13" s="187">
        <f>'1-Bilant'!F47+'1-Bilant'!F48</f>
        <v>0</v>
      </c>
      <c r="G13" s="187">
        <f>'1-Bilant'!G47+'1-Bilant'!G48</f>
        <v>0</v>
      </c>
      <c r="H13" s="187">
        <f>'1-Bilant'!H47+'1-Bilant'!H48</f>
        <v>0</v>
      </c>
      <c r="I13" s="187">
        <f>'1-Bilant'!I47+'1-Bilant'!I48</f>
        <v>0</v>
      </c>
      <c r="J13" s="175"/>
      <c r="K13" s="186" t="s">
        <v>19</v>
      </c>
      <c r="L13" s="188" t="str">
        <f t="shared" si="0"/>
        <v/>
      </c>
      <c r="M13" s="188" t="str">
        <f t="shared" si="1"/>
        <v/>
      </c>
      <c r="N13" s="188" t="str">
        <f t="shared" si="2"/>
        <v/>
      </c>
      <c r="O13" s="188" t="str">
        <f t="shared" si="3"/>
        <v/>
      </c>
      <c r="P13" s="188" t="str">
        <f t="shared" si="4"/>
        <v/>
      </c>
      <c r="Q13" s="188" t="str">
        <f t="shared" si="5"/>
        <v/>
      </c>
      <c r="R13" s="188" t="str">
        <f t="shared" si="6"/>
        <v/>
      </c>
      <c r="S13" s="188" t="str">
        <f t="shared" si="7"/>
        <v/>
      </c>
      <c r="T13" s="176"/>
      <c r="U13" s="176"/>
      <c r="V13" s="175"/>
      <c r="W13" s="186" t="s">
        <v>19</v>
      </c>
      <c r="X13" s="188" t="str">
        <f t="shared" si="8"/>
        <v/>
      </c>
      <c r="Y13" s="188" t="str">
        <f t="shared" si="9"/>
        <v/>
      </c>
      <c r="Z13" s="188" t="str">
        <f t="shared" si="10"/>
        <v/>
      </c>
      <c r="AA13" s="188" t="str">
        <f t="shared" si="11"/>
        <v/>
      </c>
      <c r="AB13" s="188" t="str">
        <f t="shared" si="12"/>
        <v/>
      </c>
      <c r="AC13" s="188" t="str">
        <f t="shared" si="13"/>
        <v/>
      </c>
      <c r="AD13" s="188" t="str">
        <f t="shared" si="14"/>
        <v/>
      </c>
    </row>
    <row r="14" spans="1:30" s="189" customFormat="1" ht="15.75" x14ac:dyDescent="0.2">
      <c r="A14" s="186" t="s">
        <v>85</v>
      </c>
      <c r="B14" s="187">
        <f>'1-Bilant'!B46+'1-Bilant'!B49+'1-Bilant'!B50+'1-Bilant'!B51</f>
        <v>0</v>
      </c>
      <c r="C14" s="187">
        <f>'1-Bilant'!C46+'1-Bilant'!C49+'1-Bilant'!C50+'1-Bilant'!C51</f>
        <v>0</v>
      </c>
      <c r="D14" s="187">
        <f>'1-Bilant'!D46+'1-Bilant'!D49+'1-Bilant'!D50+'1-Bilant'!D51</f>
        <v>0</v>
      </c>
      <c r="E14" s="187">
        <f>'1-Bilant'!E46+'1-Bilant'!E49+'1-Bilant'!E50+'1-Bilant'!E51</f>
        <v>0</v>
      </c>
      <c r="F14" s="187">
        <f>'1-Bilant'!F46+'1-Bilant'!F49+'1-Bilant'!F50+'1-Bilant'!F51</f>
        <v>0</v>
      </c>
      <c r="G14" s="187">
        <f>'1-Bilant'!G46+'1-Bilant'!G49+'1-Bilant'!G50+'1-Bilant'!G51</f>
        <v>0</v>
      </c>
      <c r="H14" s="187">
        <f>'1-Bilant'!H46+'1-Bilant'!H49+'1-Bilant'!H50+'1-Bilant'!H51</f>
        <v>0</v>
      </c>
      <c r="I14" s="187">
        <f>'1-Bilant'!I46+'1-Bilant'!I49+'1-Bilant'!I50+'1-Bilant'!I51</f>
        <v>0</v>
      </c>
      <c r="J14" s="175"/>
      <c r="K14" s="186" t="s">
        <v>85</v>
      </c>
      <c r="L14" s="188" t="str">
        <f t="shared" si="0"/>
        <v/>
      </c>
      <c r="M14" s="188" t="str">
        <f t="shared" si="1"/>
        <v/>
      </c>
      <c r="N14" s="188" t="str">
        <f t="shared" si="2"/>
        <v/>
      </c>
      <c r="O14" s="188" t="str">
        <f t="shared" si="3"/>
        <v/>
      </c>
      <c r="P14" s="188" t="str">
        <f t="shared" si="4"/>
        <v/>
      </c>
      <c r="Q14" s="188" t="str">
        <f t="shared" si="5"/>
        <v/>
      </c>
      <c r="R14" s="188" t="str">
        <f t="shared" si="6"/>
        <v/>
      </c>
      <c r="S14" s="188" t="str">
        <f t="shared" si="7"/>
        <v/>
      </c>
      <c r="T14" s="176"/>
      <c r="U14" s="176"/>
      <c r="V14" s="175"/>
      <c r="W14" s="186" t="s">
        <v>85</v>
      </c>
      <c r="X14" s="188" t="str">
        <f t="shared" si="8"/>
        <v/>
      </c>
      <c r="Y14" s="188" t="str">
        <f t="shared" si="9"/>
        <v/>
      </c>
      <c r="Z14" s="188" t="str">
        <f t="shared" si="10"/>
        <v/>
      </c>
      <c r="AA14" s="188" t="str">
        <f t="shared" si="11"/>
        <v/>
      </c>
      <c r="AB14" s="188" t="str">
        <f t="shared" si="12"/>
        <v/>
      </c>
      <c r="AC14" s="188" t="str">
        <f t="shared" si="13"/>
        <v/>
      </c>
      <c r="AD14" s="188" t="str">
        <f t="shared" si="14"/>
        <v/>
      </c>
    </row>
    <row r="15" spans="1:30" s="189" customFormat="1" ht="36" x14ac:dyDescent="0.2">
      <c r="A15" s="205" t="s">
        <v>425</v>
      </c>
      <c r="B15" s="203">
        <f>'1-Bilant'!B68+'1-Bilant'!B71+'1-Bilant'!B74</f>
        <v>0</v>
      </c>
      <c r="C15" s="203">
        <f>'1-Bilant'!C68+'1-Bilant'!C71+'1-Bilant'!C74</f>
        <v>0</v>
      </c>
      <c r="D15" s="203">
        <f>'1-Bilant'!D68+'1-Bilant'!D71+'1-Bilant'!D74</f>
        <v>0</v>
      </c>
      <c r="E15" s="203">
        <f>'1-Bilant'!E68+'1-Bilant'!E71+'1-Bilant'!E74</f>
        <v>0</v>
      </c>
      <c r="F15" s="203">
        <f>'1-Bilant'!F68+'1-Bilant'!F71+'1-Bilant'!F74</f>
        <v>0</v>
      </c>
      <c r="G15" s="203">
        <f>'1-Bilant'!G68+'1-Bilant'!G71+'1-Bilant'!G74</f>
        <v>0</v>
      </c>
      <c r="H15" s="203">
        <f>'1-Bilant'!H68+'1-Bilant'!H71+'1-Bilant'!H74</f>
        <v>0</v>
      </c>
      <c r="I15" s="203">
        <f>'1-Bilant'!I68+'1-Bilant'!I71+'1-Bilant'!I74</f>
        <v>0</v>
      </c>
      <c r="J15" s="175"/>
      <c r="K15" s="186" t="s">
        <v>91</v>
      </c>
      <c r="L15" s="188" t="str">
        <f t="shared" si="0"/>
        <v/>
      </c>
      <c r="M15" s="188" t="str">
        <f t="shared" si="1"/>
        <v/>
      </c>
      <c r="N15" s="188" t="str">
        <f t="shared" si="2"/>
        <v/>
      </c>
      <c r="O15" s="188" t="str">
        <f t="shared" si="3"/>
        <v/>
      </c>
      <c r="P15" s="188" t="str">
        <f t="shared" si="4"/>
        <v/>
      </c>
      <c r="Q15" s="188" t="str">
        <f t="shared" si="5"/>
        <v/>
      </c>
      <c r="R15" s="188" t="str">
        <f t="shared" si="6"/>
        <v/>
      </c>
      <c r="S15" s="188" t="str">
        <f t="shared" si="7"/>
        <v/>
      </c>
      <c r="T15" s="176"/>
      <c r="U15" s="176"/>
      <c r="V15" s="175"/>
      <c r="W15" s="186" t="s">
        <v>91</v>
      </c>
      <c r="X15" s="188" t="str">
        <f t="shared" si="8"/>
        <v/>
      </c>
      <c r="Y15" s="188" t="str">
        <f t="shared" si="9"/>
        <v/>
      </c>
      <c r="Z15" s="188" t="str">
        <f t="shared" si="10"/>
        <v/>
      </c>
      <c r="AA15" s="188" t="str">
        <f t="shared" si="11"/>
        <v/>
      </c>
      <c r="AB15" s="188" t="str">
        <f t="shared" si="12"/>
        <v/>
      </c>
      <c r="AC15" s="188" t="str">
        <f t="shared" si="13"/>
        <v/>
      </c>
      <c r="AD15" s="188" t="str">
        <f t="shared" si="14"/>
        <v/>
      </c>
    </row>
    <row r="16" spans="1:30" s="185" customFormat="1" ht="15.75" x14ac:dyDescent="0.2">
      <c r="A16" s="179" t="s">
        <v>87</v>
      </c>
      <c r="B16" s="182">
        <f>SUM(B17:B19)</f>
        <v>0</v>
      </c>
      <c r="C16" s="182">
        <f t="shared" ref="C16:I16" si="18">SUM(C17:C19)</f>
        <v>0</v>
      </c>
      <c r="D16" s="182">
        <f t="shared" si="18"/>
        <v>0</v>
      </c>
      <c r="E16" s="182">
        <f t="shared" si="18"/>
        <v>0</v>
      </c>
      <c r="F16" s="182">
        <f t="shared" si="18"/>
        <v>0</v>
      </c>
      <c r="G16" s="182">
        <f t="shared" si="18"/>
        <v>0</v>
      </c>
      <c r="H16" s="182">
        <f t="shared" si="18"/>
        <v>0</v>
      </c>
      <c r="I16" s="182">
        <f t="shared" si="18"/>
        <v>0</v>
      </c>
      <c r="J16" s="178"/>
      <c r="K16" s="179" t="s">
        <v>87</v>
      </c>
      <c r="L16" s="183" t="str">
        <f t="shared" si="0"/>
        <v/>
      </c>
      <c r="M16" s="183" t="str">
        <f t="shared" si="1"/>
        <v/>
      </c>
      <c r="N16" s="183" t="str">
        <f t="shared" si="2"/>
        <v/>
      </c>
      <c r="O16" s="183" t="str">
        <f t="shared" si="3"/>
        <v/>
      </c>
      <c r="P16" s="183" t="str">
        <f t="shared" si="4"/>
        <v/>
      </c>
      <c r="Q16" s="183" t="str">
        <f t="shared" si="5"/>
        <v/>
      </c>
      <c r="R16" s="183" t="str">
        <f t="shared" si="6"/>
        <v/>
      </c>
      <c r="S16" s="183" t="str">
        <f t="shared" si="7"/>
        <v/>
      </c>
      <c r="T16" s="184"/>
      <c r="U16" s="184"/>
      <c r="V16" s="178"/>
      <c r="W16" s="179" t="s">
        <v>87</v>
      </c>
      <c r="X16" s="183" t="str">
        <f t="shared" si="8"/>
        <v/>
      </c>
      <c r="Y16" s="183" t="str">
        <f t="shared" si="9"/>
        <v/>
      </c>
      <c r="Z16" s="183" t="str">
        <f t="shared" si="10"/>
        <v/>
      </c>
      <c r="AA16" s="183" t="str">
        <f t="shared" si="11"/>
        <v/>
      </c>
      <c r="AB16" s="183" t="str">
        <f t="shared" si="12"/>
        <v/>
      </c>
      <c r="AC16" s="183" t="str">
        <f t="shared" si="13"/>
        <v/>
      </c>
      <c r="AD16" s="183" t="str">
        <f t="shared" si="14"/>
        <v/>
      </c>
    </row>
    <row r="17" spans="1:30" s="185" customFormat="1" ht="24" x14ac:dyDescent="0.2">
      <c r="A17" s="186" t="s">
        <v>88</v>
      </c>
      <c r="B17" s="187">
        <f>'1-Bilant'!B56+'1-Bilant'!B57</f>
        <v>0</v>
      </c>
      <c r="C17" s="187">
        <f>'1-Bilant'!C56+'1-Bilant'!C57</f>
        <v>0</v>
      </c>
      <c r="D17" s="187">
        <f>'1-Bilant'!D56+'1-Bilant'!D57</f>
        <v>0</v>
      </c>
      <c r="E17" s="187">
        <f>'1-Bilant'!E56+'1-Bilant'!E57</f>
        <v>0</v>
      </c>
      <c r="F17" s="187">
        <f>'1-Bilant'!F56+'1-Bilant'!F57</f>
        <v>0</v>
      </c>
      <c r="G17" s="187">
        <f>'1-Bilant'!G56+'1-Bilant'!G57</f>
        <v>0</v>
      </c>
      <c r="H17" s="187">
        <f>'1-Bilant'!H56+'1-Bilant'!H57</f>
        <v>0</v>
      </c>
      <c r="I17" s="187">
        <f>'1-Bilant'!I56+'1-Bilant'!I57</f>
        <v>0</v>
      </c>
      <c r="J17" s="178"/>
      <c r="K17" s="179" t="s">
        <v>88</v>
      </c>
      <c r="L17" s="183" t="str">
        <f t="shared" si="0"/>
        <v/>
      </c>
      <c r="M17" s="183" t="str">
        <f t="shared" si="1"/>
        <v/>
      </c>
      <c r="N17" s="183" t="str">
        <f t="shared" si="2"/>
        <v/>
      </c>
      <c r="O17" s="183" t="str">
        <f t="shared" si="3"/>
        <v/>
      </c>
      <c r="P17" s="183" t="str">
        <f t="shared" si="4"/>
        <v/>
      </c>
      <c r="Q17" s="183" t="str">
        <f t="shared" si="5"/>
        <v/>
      </c>
      <c r="R17" s="183" t="str">
        <f t="shared" si="6"/>
        <v/>
      </c>
      <c r="S17" s="183" t="str">
        <f t="shared" si="7"/>
        <v/>
      </c>
      <c r="T17" s="184"/>
      <c r="U17" s="184"/>
      <c r="V17" s="178"/>
      <c r="W17" s="179" t="s">
        <v>88</v>
      </c>
      <c r="X17" s="183" t="str">
        <f t="shared" si="8"/>
        <v/>
      </c>
      <c r="Y17" s="183" t="str">
        <f t="shared" si="9"/>
        <v/>
      </c>
      <c r="Z17" s="183" t="str">
        <f t="shared" si="10"/>
        <v/>
      </c>
      <c r="AA17" s="183" t="str">
        <f t="shared" si="11"/>
        <v/>
      </c>
      <c r="AB17" s="183" t="str">
        <f t="shared" si="12"/>
        <v/>
      </c>
      <c r="AC17" s="183" t="str">
        <f t="shared" si="13"/>
        <v/>
      </c>
      <c r="AD17" s="183" t="str">
        <f t="shared" si="14"/>
        <v/>
      </c>
    </row>
    <row r="18" spans="1:30" s="189" customFormat="1" ht="15.75" x14ac:dyDescent="0.2">
      <c r="A18" s="205" t="s">
        <v>426</v>
      </c>
      <c r="B18" s="203">
        <f>'1-Bilant'!B72+'1-Bilant'!B75+'1-Bilant'!B76+'1-Bilant'!B69+'1-Bilant'!B58+'1-Bilant'!B59+'1-Bilant'!B60+'1-Bilant'!B61+'1-Bilant'!B62+'1-Bilant'!B63</f>
        <v>0</v>
      </c>
      <c r="C18" s="203">
        <f>'1-Bilant'!C72+'1-Bilant'!C75+'1-Bilant'!C76+'1-Bilant'!C69+'1-Bilant'!C58+'1-Bilant'!C59+'1-Bilant'!C60+'1-Bilant'!C61+'1-Bilant'!C62+'1-Bilant'!C63</f>
        <v>0</v>
      </c>
      <c r="D18" s="203">
        <f>'1-Bilant'!D72+'1-Bilant'!D75+'1-Bilant'!D76+'1-Bilant'!D69+'1-Bilant'!D58+'1-Bilant'!D59+'1-Bilant'!D60+'1-Bilant'!D61+'1-Bilant'!D62+'1-Bilant'!D63</f>
        <v>0</v>
      </c>
      <c r="E18" s="203">
        <f>'1-Bilant'!E72+'1-Bilant'!E75+'1-Bilant'!E76+'1-Bilant'!E69+'1-Bilant'!E58+'1-Bilant'!E59+'1-Bilant'!E60+'1-Bilant'!E61+'1-Bilant'!E62+'1-Bilant'!E63</f>
        <v>0</v>
      </c>
      <c r="F18" s="203">
        <f>'1-Bilant'!F72+'1-Bilant'!F75+'1-Bilant'!F76+'1-Bilant'!F69+'1-Bilant'!F58+'1-Bilant'!F59+'1-Bilant'!F60+'1-Bilant'!F61+'1-Bilant'!F62+'1-Bilant'!F63</f>
        <v>0</v>
      </c>
      <c r="G18" s="203">
        <f>'1-Bilant'!G72+'1-Bilant'!G75+'1-Bilant'!G76+'1-Bilant'!G69+'1-Bilant'!G58+'1-Bilant'!G59+'1-Bilant'!G60+'1-Bilant'!G61+'1-Bilant'!G62+'1-Bilant'!G63</f>
        <v>0</v>
      </c>
      <c r="H18" s="203">
        <f>'1-Bilant'!H72+'1-Bilant'!H75+'1-Bilant'!H76+'1-Bilant'!H69+'1-Bilant'!H58+'1-Bilant'!H59+'1-Bilant'!H60+'1-Bilant'!H61+'1-Bilant'!H62+'1-Bilant'!H63</f>
        <v>0</v>
      </c>
      <c r="I18" s="203">
        <f>'1-Bilant'!I72+'1-Bilant'!I75+'1-Bilant'!I76+'1-Bilant'!I69+'1-Bilant'!I58+'1-Bilant'!I59+'1-Bilant'!I60+'1-Bilant'!I61+'1-Bilant'!I62+'1-Bilant'!I63</f>
        <v>0</v>
      </c>
      <c r="J18" s="175"/>
      <c r="K18" s="186" t="s">
        <v>89</v>
      </c>
      <c r="L18" s="188" t="str">
        <f t="shared" si="0"/>
        <v/>
      </c>
      <c r="M18" s="188" t="str">
        <f t="shared" si="1"/>
        <v/>
      </c>
      <c r="N18" s="188" t="str">
        <f t="shared" si="2"/>
        <v/>
      </c>
      <c r="O18" s="188" t="str">
        <f t="shared" si="3"/>
        <v/>
      </c>
      <c r="P18" s="188" t="str">
        <f t="shared" si="4"/>
        <v/>
      </c>
      <c r="Q18" s="188" t="str">
        <f t="shared" si="5"/>
        <v/>
      </c>
      <c r="R18" s="188" t="str">
        <f t="shared" si="6"/>
        <v/>
      </c>
      <c r="S18" s="188" t="str">
        <f t="shared" si="7"/>
        <v/>
      </c>
      <c r="T18" s="176"/>
      <c r="U18" s="176"/>
      <c r="V18" s="175"/>
      <c r="W18" s="186" t="s">
        <v>89</v>
      </c>
      <c r="X18" s="188" t="str">
        <f t="shared" si="8"/>
        <v/>
      </c>
      <c r="Y18" s="188" t="str">
        <f t="shared" si="9"/>
        <v/>
      </c>
      <c r="Z18" s="188" t="str">
        <f t="shared" si="10"/>
        <v/>
      </c>
      <c r="AA18" s="188" t="str">
        <f t="shared" si="11"/>
        <v/>
      </c>
      <c r="AB18" s="188" t="str">
        <f t="shared" si="12"/>
        <v/>
      </c>
      <c r="AC18" s="188" t="str">
        <f t="shared" si="13"/>
        <v/>
      </c>
      <c r="AD18" s="188" t="str">
        <f t="shared" si="14"/>
        <v/>
      </c>
    </row>
    <row r="19" spans="1:30" s="189" customFormat="1" ht="15.75" x14ac:dyDescent="0.2">
      <c r="A19" s="186" t="s">
        <v>92</v>
      </c>
      <c r="B19" s="187">
        <f>'1-Bilant'!B65</f>
        <v>0</v>
      </c>
      <c r="C19" s="187">
        <f>'1-Bilant'!C65</f>
        <v>0</v>
      </c>
      <c r="D19" s="187">
        <f>'1-Bilant'!D65</f>
        <v>0</v>
      </c>
      <c r="E19" s="187">
        <f>'1-Bilant'!E65</f>
        <v>0</v>
      </c>
      <c r="F19" s="187">
        <f>'1-Bilant'!F65</f>
        <v>0</v>
      </c>
      <c r="G19" s="187">
        <f>'1-Bilant'!G65</f>
        <v>0</v>
      </c>
      <c r="H19" s="187">
        <f>'1-Bilant'!H65</f>
        <v>0</v>
      </c>
      <c r="I19" s="187">
        <f>'1-Bilant'!I65</f>
        <v>0</v>
      </c>
      <c r="J19" s="175"/>
      <c r="K19" s="186" t="s">
        <v>92</v>
      </c>
      <c r="L19" s="188" t="str">
        <f t="shared" si="0"/>
        <v/>
      </c>
      <c r="M19" s="188" t="str">
        <f t="shared" si="1"/>
        <v/>
      </c>
      <c r="N19" s="188" t="str">
        <f t="shared" si="2"/>
        <v/>
      </c>
      <c r="O19" s="188" t="str">
        <f t="shared" si="3"/>
        <v/>
      </c>
      <c r="P19" s="188" t="str">
        <f t="shared" si="4"/>
        <v/>
      </c>
      <c r="Q19" s="188" t="str">
        <f t="shared" si="5"/>
        <v/>
      </c>
      <c r="R19" s="188" t="str">
        <f t="shared" si="6"/>
        <v/>
      </c>
      <c r="S19" s="188" t="str">
        <f t="shared" si="7"/>
        <v/>
      </c>
      <c r="T19" s="176"/>
      <c r="U19" s="176"/>
      <c r="V19" s="175"/>
      <c r="W19" s="186" t="s">
        <v>92</v>
      </c>
      <c r="X19" s="188" t="str">
        <f t="shared" si="8"/>
        <v/>
      </c>
      <c r="Y19" s="188" t="str">
        <f t="shared" si="9"/>
        <v/>
      </c>
      <c r="Z19" s="188" t="str">
        <f t="shared" si="10"/>
        <v/>
      </c>
      <c r="AA19" s="188" t="str">
        <f t="shared" si="11"/>
        <v/>
      </c>
      <c r="AB19" s="188" t="str">
        <f t="shared" si="12"/>
        <v/>
      </c>
      <c r="AC19" s="188" t="str">
        <f t="shared" si="13"/>
        <v/>
      </c>
      <c r="AD19" s="188" t="str">
        <f t="shared" si="14"/>
        <v/>
      </c>
    </row>
    <row r="20" spans="1:30" s="185" customFormat="1" ht="15.75" x14ac:dyDescent="0.2">
      <c r="A20" s="179" t="s">
        <v>90</v>
      </c>
      <c r="B20" s="182">
        <f>'1-Bilant'!B99</f>
        <v>0</v>
      </c>
      <c r="C20" s="182">
        <f>'1-Bilant'!C99</f>
        <v>0</v>
      </c>
      <c r="D20" s="182">
        <f>'1-Bilant'!D99</f>
        <v>0</v>
      </c>
      <c r="E20" s="182">
        <f>'1-Bilant'!E99</f>
        <v>0</v>
      </c>
      <c r="F20" s="182">
        <f>'1-Bilant'!F99</f>
        <v>0</v>
      </c>
      <c r="G20" s="182">
        <f>'1-Bilant'!G99</f>
        <v>0</v>
      </c>
      <c r="H20" s="182">
        <f>'1-Bilant'!H99</f>
        <v>0</v>
      </c>
      <c r="I20" s="182">
        <f>'1-Bilant'!I99</f>
        <v>0</v>
      </c>
      <c r="J20" s="178"/>
      <c r="K20" s="179" t="s">
        <v>90</v>
      </c>
      <c r="L20" s="188" t="str">
        <f t="shared" si="0"/>
        <v/>
      </c>
      <c r="M20" s="188" t="str">
        <f t="shared" si="1"/>
        <v/>
      </c>
      <c r="N20" s="188" t="str">
        <f t="shared" si="2"/>
        <v/>
      </c>
      <c r="O20" s="188" t="str">
        <f t="shared" si="3"/>
        <v/>
      </c>
      <c r="P20" s="188" t="str">
        <f t="shared" si="4"/>
        <v/>
      </c>
      <c r="Q20" s="188" t="str">
        <f t="shared" si="5"/>
        <v/>
      </c>
      <c r="R20" s="188" t="str">
        <f t="shared" si="6"/>
        <v/>
      </c>
      <c r="S20" s="188" t="str">
        <f t="shared" si="7"/>
        <v/>
      </c>
      <c r="T20" s="184"/>
      <c r="U20" s="184"/>
      <c r="V20" s="178"/>
      <c r="W20" s="179" t="s">
        <v>90</v>
      </c>
      <c r="X20" s="183" t="str">
        <f t="shared" si="8"/>
        <v/>
      </c>
      <c r="Y20" s="183" t="str">
        <f t="shared" si="9"/>
        <v/>
      </c>
      <c r="Z20" s="183" t="str">
        <f t="shared" si="10"/>
        <v/>
      </c>
      <c r="AA20" s="183" t="str">
        <f t="shared" si="11"/>
        <v/>
      </c>
      <c r="AB20" s="183" t="str">
        <f t="shared" si="12"/>
        <v/>
      </c>
      <c r="AC20" s="183" t="str">
        <f t="shared" si="13"/>
        <v/>
      </c>
      <c r="AD20" s="183" t="str">
        <f t="shared" si="14"/>
        <v/>
      </c>
    </row>
    <row r="21" spans="1:30" s="185" customFormat="1" ht="15.75" x14ac:dyDescent="0.2">
      <c r="A21" s="179" t="str">
        <f>'1-Bilant'!A103</f>
        <v>TOTAL ACTIV</v>
      </c>
      <c r="B21" s="182">
        <f>B4+B5</f>
        <v>0</v>
      </c>
      <c r="C21" s="182">
        <f t="shared" ref="C21:I21" si="19">C4+C5</f>
        <v>0</v>
      </c>
      <c r="D21" s="182">
        <f t="shared" si="19"/>
        <v>0</v>
      </c>
      <c r="E21" s="182">
        <f t="shared" si="19"/>
        <v>0</v>
      </c>
      <c r="F21" s="182">
        <f t="shared" si="19"/>
        <v>0</v>
      </c>
      <c r="G21" s="182">
        <f t="shared" si="19"/>
        <v>0</v>
      </c>
      <c r="H21" s="182">
        <f t="shared" si="19"/>
        <v>0</v>
      </c>
      <c r="I21" s="182">
        <f t="shared" si="19"/>
        <v>0</v>
      </c>
      <c r="J21" s="178"/>
      <c r="K21" s="179" t="s">
        <v>33</v>
      </c>
      <c r="L21" s="188" t="str">
        <f t="shared" si="0"/>
        <v/>
      </c>
      <c r="M21" s="188" t="str">
        <f t="shared" si="1"/>
        <v/>
      </c>
      <c r="N21" s="188" t="str">
        <f t="shared" si="2"/>
        <v/>
      </c>
      <c r="O21" s="188" t="str">
        <f t="shared" si="3"/>
        <v/>
      </c>
      <c r="P21" s="188" t="str">
        <f t="shared" si="4"/>
        <v/>
      </c>
      <c r="Q21" s="188" t="str">
        <f t="shared" si="5"/>
        <v/>
      </c>
      <c r="R21" s="188" t="str">
        <f t="shared" si="6"/>
        <v/>
      </c>
      <c r="S21" s="188" t="str">
        <f t="shared" si="7"/>
        <v/>
      </c>
      <c r="T21" s="184"/>
      <c r="U21" s="184"/>
      <c r="V21" s="178"/>
      <c r="W21" s="179" t="s">
        <v>33</v>
      </c>
      <c r="X21" s="183" t="str">
        <f t="shared" si="8"/>
        <v/>
      </c>
      <c r="Y21" s="183" t="str">
        <f t="shared" si="9"/>
        <v/>
      </c>
      <c r="Z21" s="183" t="str">
        <f t="shared" si="10"/>
        <v/>
      </c>
      <c r="AA21" s="183" t="str">
        <f t="shared" si="11"/>
        <v/>
      </c>
      <c r="AB21" s="183" t="str">
        <f t="shared" si="12"/>
        <v/>
      </c>
      <c r="AC21" s="183" t="str">
        <f t="shared" si="13"/>
        <v/>
      </c>
      <c r="AD21" s="183" t="str">
        <f t="shared" si="14"/>
        <v/>
      </c>
    </row>
    <row r="22" spans="1:30" s="185" customFormat="1" ht="15.75" x14ac:dyDescent="0.2">
      <c r="A22" s="179" t="str">
        <f>'1-Bilant'!A104</f>
        <v>TOTAL CAPITALURI SI DATORII</v>
      </c>
      <c r="B22" s="182">
        <f>B11+B16+B20</f>
        <v>0</v>
      </c>
      <c r="C22" s="182">
        <f t="shared" ref="C22:I22" si="20">C11+C16+C20</f>
        <v>0</v>
      </c>
      <c r="D22" s="182">
        <f t="shared" si="20"/>
        <v>0</v>
      </c>
      <c r="E22" s="182">
        <f t="shared" si="20"/>
        <v>0</v>
      </c>
      <c r="F22" s="182">
        <f t="shared" si="20"/>
        <v>0</v>
      </c>
      <c r="G22" s="182">
        <f t="shared" si="20"/>
        <v>0</v>
      </c>
      <c r="H22" s="182">
        <f t="shared" si="20"/>
        <v>0</v>
      </c>
      <c r="I22" s="182">
        <f t="shared" si="20"/>
        <v>0</v>
      </c>
      <c r="J22" s="178"/>
      <c r="K22" s="179" t="s">
        <v>34</v>
      </c>
      <c r="L22" s="188" t="str">
        <f t="shared" si="0"/>
        <v/>
      </c>
      <c r="M22" s="188" t="str">
        <f t="shared" si="1"/>
        <v/>
      </c>
      <c r="N22" s="188" t="str">
        <f t="shared" si="2"/>
        <v/>
      </c>
      <c r="O22" s="188" t="str">
        <f t="shared" si="3"/>
        <v/>
      </c>
      <c r="P22" s="188" t="str">
        <f t="shared" si="4"/>
        <v/>
      </c>
      <c r="Q22" s="188" t="str">
        <f t="shared" si="5"/>
        <v/>
      </c>
      <c r="R22" s="188" t="str">
        <f t="shared" si="6"/>
        <v/>
      </c>
      <c r="S22" s="188" t="str">
        <f t="shared" si="7"/>
        <v/>
      </c>
      <c r="T22" s="184"/>
      <c r="U22" s="184"/>
      <c r="V22" s="178"/>
      <c r="W22" s="179" t="s">
        <v>34</v>
      </c>
      <c r="X22" s="183" t="str">
        <f t="shared" si="8"/>
        <v/>
      </c>
      <c r="Y22" s="183" t="str">
        <f t="shared" si="9"/>
        <v/>
      </c>
      <c r="Z22" s="183" t="str">
        <f t="shared" si="10"/>
        <v/>
      </c>
      <c r="AA22" s="183" t="str">
        <f t="shared" si="11"/>
        <v/>
      </c>
      <c r="AB22" s="183" t="str">
        <f t="shared" si="12"/>
        <v/>
      </c>
      <c r="AC22" s="183" t="str">
        <f t="shared" si="13"/>
        <v/>
      </c>
      <c r="AD22" s="183" t="str">
        <f t="shared" si="14"/>
        <v/>
      </c>
    </row>
    <row r="23" spans="1:30" s="185" customFormat="1" ht="15.75" x14ac:dyDescent="0.2">
      <c r="A23" s="178"/>
      <c r="B23" s="190"/>
      <c r="C23" s="190"/>
      <c r="D23" s="190"/>
      <c r="E23" s="190"/>
      <c r="F23" s="190"/>
      <c r="G23" s="190"/>
      <c r="H23" s="190"/>
      <c r="I23" s="190"/>
      <c r="J23" s="178"/>
      <c r="K23" s="178"/>
      <c r="L23" s="184"/>
      <c r="M23" s="184"/>
      <c r="N23" s="184"/>
      <c r="O23" s="184"/>
      <c r="P23" s="184"/>
      <c r="Q23" s="184"/>
      <c r="R23" s="184"/>
      <c r="S23" s="184"/>
      <c r="T23" s="184"/>
      <c r="U23" s="184"/>
      <c r="V23" s="178"/>
      <c r="W23" s="178"/>
      <c r="X23" s="184"/>
      <c r="Y23" s="184"/>
      <c r="Z23" s="191"/>
      <c r="AA23" s="191"/>
      <c r="AB23" s="192"/>
      <c r="AC23" s="192"/>
    </row>
    <row r="24" spans="1:30" s="189" customFormat="1" ht="24" x14ac:dyDescent="0.2">
      <c r="A24" s="179" t="s">
        <v>207</v>
      </c>
      <c r="B24" s="180" t="str">
        <f>'1-Bilant'!B5</f>
        <v>N-2</v>
      </c>
      <c r="C24" s="180" t="str">
        <f>'1-Bilant'!C5</f>
        <v>N-1</v>
      </c>
      <c r="D24" s="180" t="str">
        <f>'1-Bilant'!D5</f>
        <v>N</v>
      </c>
      <c r="E24" s="180">
        <f>'1-Bilant'!E5</f>
        <v>1</v>
      </c>
      <c r="F24" s="180">
        <f>'1-Bilant'!F5</f>
        <v>2</v>
      </c>
      <c r="G24" s="180">
        <f>'1-Bilant'!G5</f>
        <v>3</v>
      </c>
      <c r="H24" s="180">
        <f>'1-Bilant'!H5</f>
        <v>4</v>
      </c>
      <c r="I24" s="180">
        <f>'1-Bilant'!I5</f>
        <v>5</v>
      </c>
      <c r="J24" s="175"/>
      <c r="K24" s="179" t="s">
        <v>210</v>
      </c>
      <c r="L24" s="180" t="str">
        <f>'1-Bilant'!B5</f>
        <v>N-2</v>
      </c>
      <c r="M24" s="180" t="str">
        <f>'1-Bilant'!C5</f>
        <v>N-1</v>
      </c>
      <c r="N24" s="180" t="str">
        <f>'1-Bilant'!D5</f>
        <v>N</v>
      </c>
      <c r="O24" s="180">
        <f>'1-Bilant'!E5</f>
        <v>1</v>
      </c>
      <c r="P24" s="180">
        <f>'1-Bilant'!F5</f>
        <v>2</v>
      </c>
      <c r="Q24" s="180">
        <f>'1-Bilant'!G5</f>
        <v>3</v>
      </c>
      <c r="R24" s="180">
        <f>'1-Bilant'!H5</f>
        <v>4</v>
      </c>
      <c r="S24" s="180">
        <f>'1-Bilant'!I5</f>
        <v>5</v>
      </c>
      <c r="T24" s="181"/>
      <c r="U24" s="181"/>
      <c r="V24" s="175"/>
      <c r="W24" s="179" t="s">
        <v>209</v>
      </c>
      <c r="X24" s="180" t="str">
        <f>'1-Bilant'!C5</f>
        <v>N-1</v>
      </c>
      <c r="Y24" s="180" t="str">
        <f>'1-Bilant'!D5</f>
        <v>N</v>
      </c>
      <c r="Z24" s="180">
        <f>'1-Bilant'!E5</f>
        <v>1</v>
      </c>
      <c r="AA24" s="180">
        <f>'1-Bilant'!F5</f>
        <v>2</v>
      </c>
      <c r="AB24" s="180">
        <f>'1-Bilant'!G5</f>
        <v>3</v>
      </c>
      <c r="AC24" s="180">
        <f>'1-Bilant'!H5</f>
        <v>4</v>
      </c>
      <c r="AD24" s="180">
        <f>'1-Bilant'!I5</f>
        <v>5</v>
      </c>
    </row>
    <row r="25" spans="1:30" s="185" customFormat="1" ht="15.75" x14ac:dyDescent="0.2">
      <c r="A25" s="179" t="str">
        <f>'2-ContPP'!A6</f>
        <v>1. Cifra de afaceri neta</v>
      </c>
      <c r="B25" s="182">
        <f>'2-ContPP'!B6</f>
        <v>0</v>
      </c>
      <c r="C25" s="182">
        <f>'2-ContPP'!C6</f>
        <v>0</v>
      </c>
      <c r="D25" s="182">
        <f>'2-ContPP'!D6</f>
        <v>0</v>
      </c>
      <c r="E25" s="182">
        <f>'2-ContPP'!E6</f>
        <v>0</v>
      </c>
      <c r="F25" s="182">
        <f>'2-ContPP'!F6</f>
        <v>0</v>
      </c>
      <c r="G25" s="182">
        <f>'2-ContPP'!G6</f>
        <v>0</v>
      </c>
      <c r="H25" s="182">
        <f>'2-ContPP'!H6</f>
        <v>0</v>
      </c>
      <c r="I25" s="182">
        <f>'2-ContPP'!I6</f>
        <v>0</v>
      </c>
      <c r="J25" s="178"/>
      <c r="K25" s="179" t="s">
        <v>44</v>
      </c>
      <c r="L25" s="183" t="str">
        <f t="shared" ref="L25:L53" si="21">IF(ISERROR(B25/B$25),"",B25/B$25)</f>
        <v/>
      </c>
      <c r="M25" s="183" t="str">
        <f t="shared" ref="M25:M53" si="22">IF(ISERROR(C25/C$25),"",C25/C$25)</f>
        <v/>
      </c>
      <c r="N25" s="183" t="str">
        <f t="shared" ref="N25:N53" si="23">IF(ISERROR(D25/D$25),"",D25/D$25)</f>
        <v/>
      </c>
      <c r="O25" s="183" t="str">
        <f t="shared" ref="O25:O53" si="24">IF(ISERROR(E25/E$25),"",E25/E$25)</f>
        <v/>
      </c>
      <c r="P25" s="183" t="str">
        <f t="shared" ref="P25:P53" si="25">IF(ISERROR(F25/F$25),"",F25/F$25)</f>
        <v/>
      </c>
      <c r="Q25" s="183" t="str">
        <f t="shared" ref="Q25:Q53" si="26">IF(ISERROR(G25/G$25),"",G25/G$25)</f>
        <v/>
      </c>
      <c r="R25" s="183" t="str">
        <f t="shared" ref="R25:R53" si="27">IF(ISERROR(H25/H$25),"",H25/H$25)</f>
        <v/>
      </c>
      <c r="S25" s="183" t="str">
        <f t="shared" ref="S25:S53" si="28">IF(ISERROR(I25/I$25),"",I25/I$25)</f>
        <v/>
      </c>
      <c r="T25" s="184"/>
      <c r="U25" s="184"/>
      <c r="V25" s="178"/>
      <c r="W25" s="179" t="s">
        <v>44</v>
      </c>
      <c r="X25" s="183" t="str">
        <f t="shared" ref="X25:X46" si="29">IF(ISERROR((C25-B25)/B25),"",(C25-B25)/B25)</f>
        <v/>
      </c>
      <c r="Y25" s="183" t="str">
        <f t="shared" ref="Y25:Y46" si="30">IF(ISERROR((D25-C25)/C25),"",(D25-C25)/C25)</f>
        <v/>
      </c>
      <c r="Z25" s="183" t="str">
        <f t="shared" ref="Z25:Z46" si="31">IF(ISERROR((E25-D25)/D25),"",(E25-D25)/D25)</f>
        <v/>
      </c>
      <c r="AA25" s="183" t="str">
        <f t="shared" ref="AA25:AA46" si="32">IF(ISERROR((F25-E25)/E25),"",(F25-E25)/E25)</f>
        <v/>
      </c>
      <c r="AB25" s="183" t="str">
        <f t="shared" ref="AB25:AB46" si="33">IF(ISERROR((G25-F25)/F25),"",(G25-F25)/F25)</f>
        <v/>
      </c>
      <c r="AC25" s="183" t="str">
        <f t="shared" ref="AC25:AC46" si="34">IF(ISERROR((H25-G25)/G25),"",(H25-G25)/G25)</f>
        <v/>
      </c>
      <c r="AD25" s="183" t="str">
        <f t="shared" ref="AD25:AD46" si="35">IF(ISERROR((I25-H25)/H25),"",(I25-H25)/H25)</f>
        <v/>
      </c>
    </row>
    <row r="26" spans="1:30" s="189" customFormat="1" ht="15.75" x14ac:dyDescent="0.2">
      <c r="A26" s="186" t="str">
        <f>'2-ContPP'!A17</f>
        <v>7. Alte venituri din exploatare</v>
      </c>
      <c r="B26" s="187">
        <f>'2-ContPP'!B17</f>
        <v>0</v>
      </c>
      <c r="C26" s="187">
        <f>'2-ContPP'!C17</f>
        <v>0</v>
      </c>
      <c r="D26" s="187">
        <f>'2-ContPP'!D17</f>
        <v>0</v>
      </c>
      <c r="E26" s="187">
        <f>'2-ContPP'!E17</f>
        <v>0</v>
      </c>
      <c r="F26" s="187">
        <f>'2-ContPP'!F17</f>
        <v>0</v>
      </c>
      <c r="G26" s="187">
        <f>'2-ContPP'!G17</f>
        <v>0</v>
      </c>
      <c r="H26" s="187">
        <f>'2-ContPP'!H17</f>
        <v>0</v>
      </c>
      <c r="I26" s="187">
        <f>'2-ContPP'!I17</f>
        <v>0</v>
      </c>
      <c r="J26" s="175"/>
      <c r="K26" s="186" t="s">
        <v>69</v>
      </c>
      <c r="L26" s="188" t="str">
        <f t="shared" si="21"/>
        <v/>
      </c>
      <c r="M26" s="188" t="str">
        <f t="shared" si="22"/>
        <v/>
      </c>
      <c r="N26" s="188" t="str">
        <f t="shared" si="23"/>
        <v/>
      </c>
      <c r="O26" s="188" t="str">
        <f t="shared" si="24"/>
        <v/>
      </c>
      <c r="P26" s="188" t="str">
        <f t="shared" si="25"/>
        <v/>
      </c>
      <c r="Q26" s="188" t="str">
        <f t="shared" si="26"/>
        <v/>
      </c>
      <c r="R26" s="188" t="str">
        <f t="shared" si="27"/>
        <v/>
      </c>
      <c r="S26" s="188" t="str">
        <f t="shared" si="28"/>
        <v/>
      </c>
      <c r="T26" s="176"/>
      <c r="U26" s="176"/>
      <c r="V26" s="175"/>
      <c r="W26" s="186" t="s">
        <v>69</v>
      </c>
      <c r="X26" s="188" t="str">
        <f t="shared" si="29"/>
        <v/>
      </c>
      <c r="Y26" s="188" t="str">
        <f t="shared" si="30"/>
        <v/>
      </c>
      <c r="Z26" s="188" t="str">
        <f t="shared" si="31"/>
        <v/>
      </c>
      <c r="AA26" s="188" t="str">
        <f t="shared" si="32"/>
        <v/>
      </c>
      <c r="AB26" s="188" t="str">
        <f t="shared" si="33"/>
        <v/>
      </c>
      <c r="AC26" s="188" t="str">
        <f t="shared" si="34"/>
        <v/>
      </c>
      <c r="AD26" s="188" t="str">
        <f t="shared" si="35"/>
        <v/>
      </c>
    </row>
    <row r="27" spans="1:30" s="185" customFormat="1" ht="15.75" x14ac:dyDescent="0.2">
      <c r="A27" s="179" t="str">
        <f>'2-ContPP'!A20</f>
        <v>Venituri din exploatare - total</v>
      </c>
      <c r="B27" s="182">
        <f>'2-ContPP'!B20</f>
        <v>0</v>
      </c>
      <c r="C27" s="182">
        <f>'2-ContPP'!C20</f>
        <v>0</v>
      </c>
      <c r="D27" s="182">
        <f>'2-ContPP'!D20</f>
        <v>0</v>
      </c>
      <c r="E27" s="182">
        <f>'2-ContPP'!E20</f>
        <v>0</v>
      </c>
      <c r="F27" s="182">
        <f>'2-ContPP'!F20</f>
        <v>0</v>
      </c>
      <c r="G27" s="182">
        <f>'2-ContPP'!G20</f>
        <v>0</v>
      </c>
      <c r="H27" s="182">
        <f>'2-ContPP'!H20</f>
        <v>0</v>
      </c>
      <c r="I27" s="182">
        <f>'2-ContPP'!I20</f>
        <v>0</v>
      </c>
      <c r="J27" s="178"/>
      <c r="K27" s="179" t="s">
        <v>70</v>
      </c>
      <c r="L27" s="183" t="str">
        <f t="shared" si="21"/>
        <v/>
      </c>
      <c r="M27" s="183" t="str">
        <f t="shared" si="22"/>
        <v/>
      </c>
      <c r="N27" s="183" t="str">
        <f t="shared" si="23"/>
        <v/>
      </c>
      <c r="O27" s="183" t="str">
        <f t="shared" si="24"/>
        <v/>
      </c>
      <c r="P27" s="183" t="str">
        <f t="shared" si="25"/>
        <v/>
      </c>
      <c r="Q27" s="183" t="str">
        <f t="shared" si="26"/>
        <v/>
      </c>
      <c r="R27" s="183" t="str">
        <f t="shared" si="27"/>
        <v/>
      </c>
      <c r="S27" s="183" t="str">
        <f t="shared" si="28"/>
        <v/>
      </c>
      <c r="T27" s="184"/>
      <c r="U27" s="184"/>
      <c r="V27" s="178"/>
      <c r="W27" s="179" t="s">
        <v>70</v>
      </c>
      <c r="X27" s="183" t="str">
        <f t="shared" si="29"/>
        <v/>
      </c>
      <c r="Y27" s="183" t="str">
        <f t="shared" si="30"/>
        <v/>
      </c>
      <c r="Z27" s="183" t="str">
        <f t="shared" si="31"/>
        <v/>
      </c>
      <c r="AA27" s="183" t="str">
        <f t="shared" si="32"/>
        <v/>
      </c>
      <c r="AB27" s="183" t="str">
        <f t="shared" si="33"/>
        <v/>
      </c>
      <c r="AC27" s="183" t="str">
        <f t="shared" si="34"/>
        <v/>
      </c>
      <c r="AD27" s="183" t="str">
        <f t="shared" si="35"/>
        <v/>
      </c>
    </row>
    <row r="28" spans="1:30" s="189" customFormat="1" ht="24" x14ac:dyDescent="0.2">
      <c r="A28" s="193" t="s">
        <v>96</v>
      </c>
      <c r="B28" s="187">
        <f>SUM('2-ContPP'!B21:B26)+'2-ContPP'!B31</f>
        <v>0</v>
      </c>
      <c r="C28" s="187">
        <f>SUM('2-ContPP'!C21:C26)+'2-ContPP'!C31</f>
        <v>0</v>
      </c>
      <c r="D28" s="187">
        <f>SUM('2-ContPP'!D21:D26)+'2-ContPP'!D31</f>
        <v>0</v>
      </c>
      <c r="E28" s="187">
        <f>SUM('2-ContPP'!E21:E26)+'2-ContPP'!E31</f>
        <v>0</v>
      </c>
      <c r="F28" s="187">
        <f>SUM('2-ContPP'!F21:F26)+'2-ContPP'!F31</f>
        <v>0</v>
      </c>
      <c r="G28" s="187">
        <f>SUM('2-ContPP'!G21:G26)+'2-ContPP'!G31</f>
        <v>0</v>
      </c>
      <c r="H28" s="187">
        <f>SUM('2-ContPP'!H21:H26)+'2-ContPP'!H31</f>
        <v>0</v>
      </c>
      <c r="I28" s="187">
        <f>SUM('2-ContPP'!I21:I26)+'2-ContPP'!I31</f>
        <v>0</v>
      </c>
      <c r="J28" s="175"/>
      <c r="K28" s="186" t="s">
        <v>96</v>
      </c>
      <c r="L28" s="188" t="str">
        <f t="shared" si="21"/>
        <v/>
      </c>
      <c r="M28" s="188" t="str">
        <f t="shared" si="22"/>
        <v/>
      </c>
      <c r="N28" s="188" t="str">
        <f t="shared" si="23"/>
        <v/>
      </c>
      <c r="O28" s="188" t="str">
        <f t="shared" si="24"/>
        <v/>
      </c>
      <c r="P28" s="188" t="str">
        <f t="shared" si="25"/>
        <v/>
      </c>
      <c r="Q28" s="188" t="str">
        <f t="shared" si="26"/>
        <v/>
      </c>
      <c r="R28" s="188" t="str">
        <f t="shared" si="27"/>
        <v/>
      </c>
      <c r="S28" s="188" t="str">
        <f t="shared" si="28"/>
        <v/>
      </c>
      <c r="T28" s="176"/>
      <c r="U28" s="176"/>
      <c r="V28" s="175"/>
      <c r="W28" s="186" t="s">
        <v>96</v>
      </c>
      <c r="X28" s="188" t="str">
        <f t="shared" si="29"/>
        <v/>
      </c>
      <c r="Y28" s="188" t="str">
        <f t="shared" si="30"/>
        <v/>
      </c>
      <c r="Z28" s="188" t="str">
        <f t="shared" si="31"/>
        <v/>
      </c>
      <c r="AA28" s="188" t="str">
        <f t="shared" si="32"/>
        <v/>
      </c>
      <c r="AB28" s="188" t="str">
        <f t="shared" si="33"/>
        <v/>
      </c>
      <c r="AC28" s="188" t="str">
        <f t="shared" si="34"/>
        <v/>
      </c>
      <c r="AD28" s="188" t="str">
        <f t="shared" si="35"/>
        <v/>
      </c>
    </row>
    <row r="29" spans="1:30" s="194" customFormat="1" ht="36" x14ac:dyDescent="0.2">
      <c r="A29" s="186" t="s">
        <v>97</v>
      </c>
      <c r="B29" s="187">
        <f>'2-ContPP'!B29+'2-ContPP'!B30+'2-ContPP'!B32</f>
        <v>0</v>
      </c>
      <c r="C29" s="187">
        <f>'2-ContPP'!C29+'2-ContPP'!C30+'2-ContPP'!C32</f>
        <v>0</v>
      </c>
      <c r="D29" s="187">
        <f>'2-ContPP'!D29+'2-ContPP'!D30+'2-ContPP'!D32</f>
        <v>0</v>
      </c>
      <c r="E29" s="187">
        <f>'2-ContPP'!E29+'2-ContPP'!E30+'2-ContPP'!E32</f>
        <v>0</v>
      </c>
      <c r="F29" s="187">
        <f>'2-ContPP'!F29+'2-ContPP'!F30+'2-ContPP'!F32</f>
        <v>0</v>
      </c>
      <c r="G29" s="187">
        <f>'2-ContPP'!G29+'2-ContPP'!G30+'2-ContPP'!G32</f>
        <v>0</v>
      </c>
      <c r="H29" s="187">
        <f>'2-ContPP'!H29+'2-ContPP'!H30+'2-ContPP'!H32</f>
        <v>0</v>
      </c>
      <c r="I29" s="187">
        <f>'2-ContPP'!I29+'2-ContPP'!I30+'2-ContPP'!I32</f>
        <v>0</v>
      </c>
      <c r="J29" s="175"/>
      <c r="K29" s="186" t="s">
        <v>97</v>
      </c>
      <c r="L29" s="188" t="str">
        <f t="shared" si="21"/>
        <v/>
      </c>
      <c r="M29" s="188" t="str">
        <f t="shared" si="22"/>
        <v/>
      </c>
      <c r="N29" s="188" t="str">
        <f t="shared" si="23"/>
        <v/>
      </c>
      <c r="O29" s="188" t="str">
        <f t="shared" si="24"/>
        <v/>
      </c>
      <c r="P29" s="188" t="str">
        <f t="shared" si="25"/>
        <v/>
      </c>
      <c r="Q29" s="188" t="str">
        <f t="shared" si="26"/>
        <v/>
      </c>
      <c r="R29" s="188" t="str">
        <f t="shared" si="27"/>
        <v/>
      </c>
      <c r="S29" s="188" t="str">
        <f t="shared" si="28"/>
        <v/>
      </c>
      <c r="T29" s="176"/>
      <c r="U29" s="176"/>
      <c r="V29" s="175"/>
      <c r="W29" s="186" t="s">
        <v>97</v>
      </c>
      <c r="X29" s="188" t="str">
        <f t="shared" si="29"/>
        <v/>
      </c>
      <c r="Y29" s="188" t="str">
        <f t="shared" si="30"/>
        <v/>
      </c>
      <c r="Z29" s="188" t="str">
        <f t="shared" si="31"/>
        <v/>
      </c>
      <c r="AA29" s="188" t="str">
        <f t="shared" si="32"/>
        <v/>
      </c>
      <c r="AB29" s="188" t="str">
        <f t="shared" si="33"/>
        <v/>
      </c>
      <c r="AC29" s="188" t="str">
        <f t="shared" si="34"/>
        <v/>
      </c>
      <c r="AD29" s="188" t="str">
        <f t="shared" si="35"/>
        <v/>
      </c>
    </row>
    <row r="30" spans="1:30" s="185" customFormat="1" ht="15.75" x14ac:dyDescent="0.2">
      <c r="A30" s="179" t="str">
        <f>'2-ContPP'!A33</f>
        <v>Cheltuieli din exploatare - total</v>
      </c>
      <c r="B30" s="182">
        <f>'2-ContPP'!B33</f>
        <v>0</v>
      </c>
      <c r="C30" s="182">
        <f>'2-ContPP'!C33</f>
        <v>0</v>
      </c>
      <c r="D30" s="182">
        <f>'2-ContPP'!D33</f>
        <v>0</v>
      </c>
      <c r="E30" s="182">
        <f>'2-ContPP'!E33</f>
        <v>0</v>
      </c>
      <c r="F30" s="182">
        <f>'2-ContPP'!F33</f>
        <v>0</v>
      </c>
      <c r="G30" s="182">
        <f>'2-ContPP'!G33</f>
        <v>0</v>
      </c>
      <c r="H30" s="182">
        <f>'2-ContPP'!H33</f>
        <v>0</v>
      </c>
      <c r="I30" s="182">
        <f>'2-ContPP'!I33</f>
        <v>0</v>
      </c>
      <c r="J30" s="178"/>
      <c r="K30" s="179" t="s">
        <v>73</v>
      </c>
      <c r="L30" s="183" t="str">
        <f t="shared" si="21"/>
        <v/>
      </c>
      <c r="M30" s="183" t="str">
        <f t="shared" si="22"/>
        <v/>
      </c>
      <c r="N30" s="183" t="str">
        <f t="shared" si="23"/>
        <v/>
      </c>
      <c r="O30" s="183" t="str">
        <f t="shared" si="24"/>
        <v/>
      </c>
      <c r="P30" s="183" t="str">
        <f t="shared" si="25"/>
        <v/>
      </c>
      <c r="Q30" s="183" t="str">
        <f t="shared" si="26"/>
        <v/>
      </c>
      <c r="R30" s="183" t="str">
        <f t="shared" si="27"/>
        <v/>
      </c>
      <c r="S30" s="183" t="str">
        <f t="shared" si="28"/>
        <v/>
      </c>
      <c r="T30" s="184"/>
      <c r="U30" s="184"/>
      <c r="V30" s="178"/>
      <c r="W30" s="179" t="s">
        <v>73</v>
      </c>
      <c r="X30" s="183" t="str">
        <f t="shared" si="29"/>
        <v/>
      </c>
      <c r="Y30" s="183" t="str">
        <f t="shared" si="30"/>
        <v/>
      </c>
      <c r="Z30" s="183" t="str">
        <f t="shared" si="31"/>
        <v/>
      </c>
      <c r="AA30" s="183" t="str">
        <f t="shared" si="32"/>
        <v/>
      </c>
      <c r="AB30" s="183" t="str">
        <f t="shared" si="33"/>
        <v/>
      </c>
      <c r="AC30" s="183" t="str">
        <f t="shared" si="34"/>
        <v/>
      </c>
      <c r="AD30" s="183" t="str">
        <f t="shared" si="35"/>
        <v/>
      </c>
    </row>
    <row r="31" spans="1:30" s="201" customFormat="1" ht="15.75" x14ac:dyDescent="0.2">
      <c r="A31" s="195" t="str">
        <f>'2-ContPP'!A34</f>
        <v>Rezultatul din exploatare</v>
      </c>
      <c r="B31" s="196">
        <f>'2-ContPP'!B34</f>
        <v>0</v>
      </c>
      <c r="C31" s="196">
        <f>'2-ContPP'!C34</f>
        <v>0</v>
      </c>
      <c r="D31" s="196">
        <f>'2-ContPP'!D34</f>
        <v>0</v>
      </c>
      <c r="E31" s="196">
        <f>'2-ContPP'!E34</f>
        <v>0</v>
      </c>
      <c r="F31" s="196">
        <f>'2-ContPP'!F34</f>
        <v>0</v>
      </c>
      <c r="G31" s="196">
        <f>'2-ContPP'!G34</f>
        <v>0</v>
      </c>
      <c r="H31" s="196">
        <f>'2-ContPP'!H34</f>
        <v>0</v>
      </c>
      <c r="I31" s="196">
        <f>'2-ContPP'!I34</f>
        <v>0</v>
      </c>
      <c r="J31" s="197"/>
      <c r="K31" s="195" t="s">
        <v>45</v>
      </c>
      <c r="L31" s="198" t="str">
        <f t="shared" si="21"/>
        <v/>
      </c>
      <c r="M31" s="198" t="str">
        <f t="shared" si="22"/>
        <v/>
      </c>
      <c r="N31" s="198" t="str">
        <f t="shared" si="23"/>
        <v/>
      </c>
      <c r="O31" s="198" t="str">
        <f t="shared" si="24"/>
        <v/>
      </c>
      <c r="P31" s="198" t="str">
        <f t="shared" si="25"/>
        <v/>
      </c>
      <c r="Q31" s="198" t="str">
        <f t="shared" si="26"/>
        <v/>
      </c>
      <c r="R31" s="198" t="str">
        <f t="shared" si="27"/>
        <v/>
      </c>
      <c r="S31" s="198" t="str">
        <f t="shared" si="28"/>
        <v/>
      </c>
      <c r="T31" s="199"/>
      <c r="U31" s="199"/>
      <c r="V31" s="200"/>
      <c r="W31" s="195" t="s">
        <v>45</v>
      </c>
      <c r="X31" s="198" t="str">
        <f t="shared" si="29"/>
        <v/>
      </c>
      <c r="Y31" s="198" t="str">
        <f t="shared" si="30"/>
        <v/>
      </c>
      <c r="Z31" s="198" t="str">
        <f t="shared" si="31"/>
        <v/>
      </c>
      <c r="AA31" s="198" t="str">
        <f t="shared" si="32"/>
        <v/>
      </c>
      <c r="AB31" s="198" t="str">
        <f t="shared" si="33"/>
        <v/>
      </c>
      <c r="AC31" s="198" t="str">
        <f t="shared" si="34"/>
        <v/>
      </c>
      <c r="AD31" s="198" t="str">
        <f t="shared" si="35"/>
        <v/>
      </c>
    </row>
    <row r="32" spans="1:30" s="189" customFormat="1" ht="15.75" x14ac:dyDescent="0.2">
      <c r="A32" s="179" t="str">
        <f>'2-ContPP'!A41</f>
        <v>Venituri financiare</v>
      </c>
      <c r="B32" s="182">
        <f>'2-ContPP'!B41</f>
        <v>0</v>
      </c>
      <c r="C32" s="182">
        <f>'2-ContPP'!C41</f>
        <v>0</v>
      </c>
      <c r="D32" s="182">
        <f>'2-ContPP'!D41</f>
        <v>0</v>
      </c>
      <c r="E32" s="182">
        <f>'2-ContPP'!E41</f>
        <v>0</v>
      </c>
      <c r="F32" s="182">
        <f>'2-ContPP'!F41</f>
        <v>0</v>
      </c>
      <c r="G32" s="182">
        <f>'2-ContPP'!G41</f>
        <v>0</v>
      </c>
      <c r="H32" s="182">
        <f>'2-ContPP'!H41</f>
        <v>0</v>
      </c>
      <c r="I32" s="182">
        <f>'2-ContPP'!I41</f>
        <v>0</v>
      </c>
      <c r="J32" s="175"/>
      <c r="K32" s="179" t="s">
        <v>48</v>
      </c>
      <c r="L32" s="183" t="str">
        <f t="shared" si="21"/>
        <v/>
      </c>
      <c r="M32" s="183" t="str">
        <f t="shared" si="22"/>
        <v/>
      </c>
      <c r="N32" s="183" t="str">
        <f t="shared" si="23"/>
        <v/>
      </c>
      <c r="O32" s="183" t="str">
        <f t="shared" si="24"/>
        <v/>
      </c>
      <c r="P32" s="183" t="str">
        <f t="shared" si="25"/>
        <v/>
      </c>
      <c r="Q32" s="183" t="str">
        <f t="shared" si="26"/>
        <v/>
      </c>
      <c r="R32" s="183" t="str">
        <f t="shared" si="27"/>
        <v/>
      </c>
      <c r="S32" s="183" t="str">
        <f t="shared" si="28"/>
        <v/>
      </c>
      <c r="T32" s="184"/>
      <c r="U32" s="184"/>
      <c r="V32" s="178"/>
      <c r="W32" s="179" t="s">
        <v>48</v>
      </c>
      <c r="X32" s="183" t="str">
        <f t="shared" si="29"/>
        <v/>
      </c>
      <c r="Y32" s="183" t="str">
        <f t="shared" si="30"/>
        <v/>
      </c>
      <c r="Z32" s="183" t="str">
        <f t="shared" si="31"/>
        <v/>
      </c>
      <c r="AA32" s="183" t="str">
        <f t="shared" si="32"/>
        <v/>
      </c>
      <c r="AB32" s="183" t="str">
        <f t="shared" si="33"/>
        <v/>
      </c>
      <c r="AC32" s="183" t="str">
        <f t="shared" si="34"/>
        <v/>
      </c>
      <c r="AD32" s="183" t="str">
        <f t="shared" si="35"/>
        <v/>
      </c>
    </row>
    <row r="33" spans="1:30" s="189" customFormat="1" ht="48" x14ac:dyDescent="0.2">
      <c r="A33" s="186" t="str">
        <f>'2-ContPP'!A42</f>
        <v>16. Ajustări de valoare privind imobilizările financiare şi investiţiile financiare deţinute ca active circulante</v>
      </c>
      <c r="B33" s="187">
        <f>'2-ContPP'!B42</f>
        <v>0</v>
      </c>
      <c r="C33" s="187">
        <f>'2-ContPP'!C42</f>
        <v>0</v>
      </c>
      <c r="D33" s="187">
        <f>'2-ContPP'!D42</f>
        <v>0</v>
      </c>
      <c r="E33" s="187">
        <f>'2-ContPP'!E42</f>
        <v>0</v>
      </c>
      <c r="F33" s="187">
        <f>'2-ContPP'!F42</f>
        <v>0</v>
      </c>
      <c r="G33" s="187">
        <f>'2-ContPP'!G42</f>
        <v>0</v>
      </c>
      <c r="H33" s="187">
        <f>'2-ContPP'!H42</f>
        <v>0</v>
      </c>
      <c r="I33" s="187">
        <f>'2-ContPP'!I42</f>
        <v>0</v>
      </c>
      <c r="J33" s="175"/>
      <c r="K33" s="186" t="s">
        <v>74</v>
      </c>
      <c r="L33" s="188" t="str">
        <f t="shared" si="21"/>
        <v/>
      </c>
      <c r="M33" s="188" t="str">
        <f t="shared" si="22"/>
        <v/>
      </c>
      <c r="N33" s="188" t="str">
        <f t="shared" si="23"/>
        <v/>
      </c>
      <c r="O33" s="188" t="str">
        <f t="shared" si="24"/>
        <v/>
      </c>
      <c r="P33" s="188" t="str">
        <f t="shared" si="25"/>
        <v/>
      </c>
      <c r="Q33" s="188" t="str">
        <f t="shared" si="26"/>
        <v/>
      </c>
      <c r="R33" s="188" t="str">
        <f t="shared" si="27"/>
        <v/>
      </c>
      <c r="S33" s="188" t="str">
        <f t="shared" si="28"/>
        <v/>
      </c>
      <c r="T33" s="176"/>
      <c r="U33" s="176"/>
      <c r="V33" s="175"/>
      <c r="W33" s="186" t="s">
        <v>74</v>
      </c>
      <c r="X33" s="188" t="str">
        <f t="shared" si="29"/>
        <v/>
      </c>
      <c r="Y33" s="188" t="str">
        <f t="shared" si="30"/>
        <v/>
      </c>
      <c r="Z33" s="188" t="str">
        <f t="shared" si="31"/>
        <v/>
      </c>
      <c r="AA33" s="188" t="str">
        <f t="shared" si="32"/>
        <v/>
      </c>
      <c r="AB33" s="188" t="str">
        <f t="shared" si="33"/>
        <v/>
      </c>
      <c r="AC33" s="188" t="str">
        <f t="shared" si="34"/>
        <v/>
      </c>
      <c r="AD33" s="188" t="str">
        <f t="shared" si="35"/>
        <v/>
      </c>
    </row>
    <row r="34" spans="1:30" s="189" customFormat="1" ht="15.75" x14ac:dyDescent="0.2">
      <c r="A34" s="186" t="str">
        <f>'2-ContPP'!A43</f>
        <v xml:space="preserve">17. Cheltuieli privind dobânzile </v>
      </c>
      <c r="B34" s="187">
        <f>'2-ContPP'!B43</f>
        <v>0</v>
      </c>
      <c r="C34" s="187">
        <f>'2-ContPP'!C43</f>
        <v>0</v>
      </c>
      <c r="D34" s="187">
        <f>'2-ContPP'!D43</f>
        <v>0</v>
      </c>
      <c r="E34" s="187">
        <f>'2-ContPP'!E43</f>
        <v>0</v>
      </c>
      <c r="F34" s="187">
        <f>'2-ContPP'!F43</f>
        <v>0</v>
      </c>
      <c r="G34" s="187">
        <f>'2-ContPP'!G43</f>
        <v>0</v>
      </c>
      <c r="H34" s="187">
        <f>'2-ContPP'!H43</f>
        <v>0</v>
      </c>
      <c r="I34" s="187">
        <f>'2-ContPP'!I43</f>
        <v>0</v>
      </c>
      <c r="J34" s="175"/>
      <c r="K34" s="186" t="s">
        <v>75</v>
      </c>
      <c r="L34" s="188" t="str">
        <f t="shared" si="21"/>
        <v/>
      </c>
      <c r="M34" s="188" t="str">
        <f t="shared" si="22"/>
        <v/>
      </c>
      <c r="N34" s="188" t="str">
        <f t="shared" si="23"/>
        <v/>
      </c>
      <c r="O34" s="188" t="str">
        <f t="shared" si="24"/>
        <v/>
      </c>
      <c r="P34" s="188" t="str">
        <f t="shared" si="25"/>
        <v/>
      </c>
      <c r="Q34" s="188" t="str">
        <f t="shared" si="26"/>
        <v/>
      </c>
      <c r="R34" s="188" t="str">
        <f t="shared" si="27"/>
        <v/>
      </c>
      <c r="S34" s="188" t="str">
        <f t="shared" si="28"/>
        <v/>
      </c>
      <c r="T34" s="176"/>
      <c r="U34" s="176"/>
      <c r="V34" s="175"/>
      <c r="W34" s="186" t="s">
        <v>75</v>
      </c>
      <c r="X34" s="188" t="str">
        <f t="shared" si="29"/>
        <v/>
      </c>
      <c r="Y34" s="188" t="str">
        <f t="shared" si="30"/>
        <v/>
      </c>
      <c r="Z34" s="188" t="str">
        <f t="shared" si="31"/>
        <v/>
      </c>
      <c r="AA34" s="188" t="str">
        <f t="shared" si="32"/>
        <v/>
      </c>
      <c r="AB34" s="188" t="str">
        <f t="shared" si="33"/>
        <v/>
      </c>
      <c r="AC34" s="188" t="str">
        <f t="shared" si="34"/>
        <v/>
      </c>
      <c r="AD34" s="188" t="str">
        <f t="shared" si="35"/>
        <v/>
      </c>
    </row>
    <row r="35" spans="1:30" s="189" customFormat="1" ht="15.75" x14ac:dyDescent="0.2">
      <c r="A35" s="186" t="str">
        <f>'2-ContPP'!A44</f>
        <v xml:space="preserve">Alte cheltuieli financiare  </v>
      </c>
      <c r="B35" s="187">
        <f>'2-ContPP'!B44</f>
        <v>0</v>
      </c>
      <c r="C35" s="187">
        <f>'2-ContPP'!C44</f>
        <v>0</v>
      </c>
      <c r="D35" s="187">
        <f>'2-ContPP'!D44</f>
        <v>0</v>
      </c>
      <c r="E35" s="187">
        <f>'2-ContPP'!E44</f>
        <v>0</v>
      </c>
      <c r="F35" s="187">
        <f>'2-ContPP'!F44</f>
        <v>0</v>
      </c>
      <c r="G35" s="187">
        <f>'2-ContPP'!G44</f>
        <v>0</v>
      </c>
      <c r="H35" s="187">
        <f>'2-ContPP'!H44</f>
        <v>0</v>
      </c>
      <c r="I35" s="187">
        <f>'2-ContPP'!I44</f>
        <v>0</v>
      </c>
      <c r="J35" s="175"/>
      <c r="K35" s="186" t="s">
        <v>76</v>
      </c>
      <c r="L35" s="188" t="str">
        <f t="shared" si="21"/>
        <v/>
      </c>
      <c r="M35" s="188" t="str">
        <f t="shared" si="22"/>
        <v/>
      </c>
      <c r="N35" s="188" t="str">
        <f t="shared" si="23"/>
        <v/>
      </c>
      <c r="O35" s="188" t="str">
        <f t="shared" si="24"/>
        <v/>
      </c>
      <c r="P35" s="188" t="str">
        <f t="shared" si="25"/>
        <v/>
      </c>
      <c r="Q35" s="188" t="str">
        <f t="shared" si="26"/>
        <v/>
      </c>
      <c r="R35" s="188" t="str">
        <f t="shared" si="27"/>
        <v/>
      </c>
      <c r="S35" s="188" t="str">
        <f t="shared" si="28"/>
        <v/>
      </c>
      <c r="T35" s="176"/>
      <c r="U35" s="176"/>
      <c r="V35" s="175"/>
      <c r="W35" s="186" t="s">
        <v>76</v>
      </c>
      <c r="X35" s="188" t="str">
        <f t="shared" si="29"/>
        <v/>
      </c>
      <c r="Y35" s="188" t="str">
        <f t="shared" si="30"/>
        <v/>
      </c>
      <c r="Z35" s="188" t="str">
        <f t="shared" si="31"/>
        <v/>
      </c>
      <c r="AA35" s="188" t="str">
        <f t="shared" si="32"/>
        <v/>
      </c>
      <c r="AB35" s="188" t="str">
        <f t="shared" si="33"/>
        <v/>
      </c>
      <c r="AC35" s="188" t="str">
        <f t="shared" si="34"/>
        <v/>
      </c>
      <c r="AD35" s="188" t="str">
        <f t="shared" si="35"/>
        <v/>
      </c>
    </row>
    <row r="36" spans="1:30" s="185" customFormat="1" ht="15.75" x14ac:dyDescent="0.2">
      <c r="A36" s="179" t="str">
        <f>'2-ContPP'!A45</f>
        <v>Cheltuieli financiare</v>
      </c>
      <c r="B36" s="182">
        <f>'2-ContPP'!B45</f>
        <v>0</v>
      </c>
      <c r="C36" s="182">
        <f>'2-ContPP'!C45</f>
        <v>0</v>
      </c>
      <c r="D36" s="182">
        <f>'2-ContPP'!D45</f>
        <v>0</v>
      </c>
      <c r="E36" s="182">
        <f>'2-ContPP'!E45</f>
        <v>0</v>
      </c>
      <c r="F36" s="182">
        <f>'2-ContPP'!F45</f>
        <v>0</v>
      </c>
      <c r="G36" s="182">
        <f>'2-ContPP'!G45</f>
        <v>0</v>
      </c>
      <c r="H36" s="182">
        <f>'2-ContPP'!H45</f>
        <v>0</v>
      </c>
      <c r="I36" s="182">
        <f>'2-ContPP'!I45</f>
        <v>0</v>
      </c>
      <c r="J36" s="178"/>
      <c r="K36" s="179" t="s">
        <v>49</v>
      </c>
      <c r="L36" s="183" t="str">
        <f t="shared" si="21"/>
        <v/>
      </c>
      <c r="M36" s="183" t="str">
        <f t="shared" si="22"/>
        <v/>
      </c>
      <c r="N36" s="183" t="str">
        <f t="shared" si="23"/>
        <v/>
      </c>
      <c r="O36" s="183" t="str">
        <f t="shared" si="24"/>
        <v/>
      </c>
      <c r="P36" s="183" t="str">
        <f t="shared" si="25"/>
        <v/>
      </c>
      <c r="Q36" s="183" t="str">
        <f t="shared" si="26"/>
        <v/>
      </c>
      <c r="R36" s="183" t="str">
        <f t="shared" si="27"/>
        <v/>
      </c>
      <c r="S36" s="183" t="str">
        <f t="shared" si="28"/>
        <v/>
      </c>
      <c r="T36" s="184"/>
      <c r="U36" s="184"/>
      <c r="V36" s="178"/>
      <c r="W36" s="179" t="s">
        <v>49</v>
      </c>
      <c r="X36" s="183" t="str">
        <f t="shared" si="29"/>
        <v/>
      </c>
      <c r="Y36" s="183" t="str">
        <f t="shared" si="30"/>
        <v/>
      </c>
      <c r="Z36" s="183" t="str">
        <f t="shared" si="31"/>
        <v/>
      </c>
      <c r="AA36" s="183" t="str">
        <f t="shared" si="32"/>
        <v/>
      </c>
      <c r="AB36" s="183" t="str">
        <f t="shared" si="33"/>
        <v/>
      </c>
      <c r="AC36" s="183" t="str">
        <f t="shared" si="34"/>
        <v/>
      </c>
      <c r="AD36" s="183" t="str">
        <f t="shared" si="35"/>
        <v/>
      </c>
    </row>
    <row r="37" spans="1:30" s="189" customFormat="1" ht="15.75" x14ac:dyDescent="0.2">
      <c r="A37" s="186" t="str">
        <f>'2-ContPP'!A46</f>
        <v>Rezultatul financiar</v>
      </c>
      <c r="B37" s="187">
        <f>'2-ContPP'!B46</f>
        <v>0</v>
      </c>
      <c r="C37" s="187">
        <f>'2-ContPP'!C46</f>
        <v>0</v>
      </c>
      <c r="D37" s="187">
        <f>'2-ContPP'!D46</f>
        <v>0</v>
      </c>
      <c r="E37" s="187">
        <f>'2-ContPP'!E46</f>
        <v>0</v>
      </c>
      <c r="F37" s="187">
        <f>'2-ContPP'!F46</f>
        <v>0</v>
      </c>
      <c r="G37" s="187">
        <f>'2-ContPP'!G46</f>
        <v>0</v>
      </c>
      <c r="H37" s="187">
        <f>'2-ContPP'!H46</f>
        <v>0</v>
      </c>
      <c r="I37" s="187">
        <f>'2-ContPP'!I46</f>
        <v>0</v>
      </c>
      <c r="J37" s="175"/>
      <c r="K37" s="186" t="s">
        <v>50</v>
      </c>
      <c r="L37" s="188" t="str">
        <f t="shared" si="21"/>
        <v/>
      </c>
      <c r="M37" s="188" t="str">
        <f t="shared" si="22"/>
        <v/>
      </c>
      <c r="N37" s="188" t="str">
        <f t="shared" si="23"/>
        <v/>
      </c>
      <c r="O37" s="188" t="str">
        <f t="shared" si="24"/>
        <v/>
      </c>
      <c r="P37" s="188" t="str">
        <f t="shared" si="25"/>
        <v/>
      </c>
      <c r="Q37" s="188" t="str">
        <f t="shared" si="26"/>
        <v/>
      </c>
      <c r="R37" s="188" t="str">
        <f t="shared" si="27"/>
        <v/>
      </c>
      <c r="S37" s="188" t="str">
        <f t="shared" si="28"/>
        <v/>
      </c>
      <c r="T37" s="176"/>
      <c r="U37" s="176"/>
      <c r="V37" s="175"/>
      <c r="W37" s="186" t="s">
        <v>50</v>
      </c>
      <c r="X37" s="188" t="str">
        <f t="shared" si="29"/>
        <v/>
      </c>
      <c r="Y37" s="188" t="str">
        <f t="shared" si="30"/>
        <v/>
      </c>
      <c r="Z37" s="188" t="str">
        <f t="shared" si="31"/>
        <v/>
      </c>
      <c r="AA37" s="188" t="str">
        <f t="shared" si="32"/>
        <v/>
      </c>
      <c r="AB37" s="188" t="str">
        <f t="shared" si="33"/>
        <v/>
      </c>
      <c r="AC37" s="188" t="str">
        <f t="shared" si="34"/>
        <v/>
      </c>
      <c r="AD37" s="188" t="str">
        <f t="shared" si="35"/>
        <v/>
      </c>
    </row>
    <row r="38" spans="1:30" s="185" customFormat="1" ht="15.75" x14ac:dyDescent="0.2">
      <c r="A38" s="179" t="str">
        <f>'2-ContPP'!A49</f>
        <v>Rezultatul curent</v>
      </c>
      <c r="B38" s="182">
        <f>'2-ContPP'!B49</f>
        <v>0</v>
      </c>
      <c r="C38" s="182">
        <f>'2-ContPP'!C49</f>
        <v>0</v>
      </c>
      <c r="D38" s="182">
        <f>'2-ContPP'!D49</f>
        <v>0</v>
      </c>
      <c r="E38" s="182">
        <f>'2-ContPP'!E49</f>
        <v>0</v>
      </c>
      <c r="F38" s="182">
        <f>'2-ContPP'!F49</f>
        <v>0</v>
      </c>
      <c r="G38" s="182">
        <f>'2-ContPP'!G49</f>
        <v>0</v>
      </c>
      <c r="H38" s="182">
        <f>'2-ContPP'!H49</f>
        <v>0</v>
      </c>
      <c r="I38" s="182">
        <f>'2-ContPP'!I49</f>
        <v>0</v>
      </c>
      <c r="J38" s="178"/>
      <c r="K38" s="179" t="s">
        <v>53</v>
      </c>
      <c r="L38" s="183" t="str">
        <f t="shared" si="21"/>
        <v/>
      </c>
      <c r="M38" s="183" t="str">
        <f t="shared" si="22"/>
        <v/>
      </c>
      <c r="N38" s="183" t="str">
        <f t="shared" si="23"/>
        <v/>
      </c>
      <c r="O38" s="183" t="str">
        <f t="shared" si="24"/>
        <v/>
      </c>
      <c r="P38" s="183" t="str">
        <f t="shared" si="25"/>
        <v/>
      </c>
      <c r="Q38" s="183" t="str">
        <f t="shared" si="26"/>
        <v/>
      </c>
      <c r="R38" s="183" t="str">
        <f t="shared" si="27"/>
        <v/>
      </c>
      <c r="S38" s="183" t="str">
        <f t="shared" si="28"/>
        <v/>
      </c>
      <c r="T38" s="184"/>
      <c r="U38" s="184"/>
      <c r="V38" s="178"/>
      <c r="W38" s="179" t="s">
        <v>53</v>
      </c>
      <c r="X38" s="183" t="str">
        <f t="shared" si="29"/>
        <v/>
      </c>
      <c r="Y38" s="183" t="str">
        <f t="shared" si="30"/>
        <v/>
      </c>
      <c r="Z38" s="183" t="str">
        <f t="shared" si="31"/>
        <v/>
      </c>
      <c r="AA38" s="183" t="str">
        <f t="shared" si="32"/>
        <v/>
      </c>
      <c r="AB38" s="183" t="str">
        <f t="shared" si="33"/>
        <v/>
      </c>
      <c r="AC38" s="183" t="str">
        <f t="shared" si="34"/>
        <v/>
      </c>
      <c r="AD38" s="183" t="str">
        <f t="shared" si="35"/>
        <v/>
      </c>
    </row>
    <row r="39" spans="1:30" s="185" customFormat="1" ht="15.75" x14ac:dyDescent="0.2">
      <c r="A39" s="179" t="str">
        <f>'2-ContPP'!A52</f>
        <v>Venituri extraordinare*</v>
      </c>
      <c r="B39" s="182">
        <f>'2-ContPP'!B52</f>
        <v>0</v>
      </c>
      <c r="C39" s="182">
        <f>'2-ContPP'!C52</f>
        <v>0</v>
      </c>
      <c r="D39" s="182">
        <f>'2-ContPP'!D52</f>
        <v>0</v>
      </c>
      <c r="E39" s="182">
        <f>'2-ContPP'!E52</f>
        <v>0</v>
      </c>
      <c r="F39" s="182">
        <f>'2-ContPP'!F52</f>
        <v>0</v>
      </c>
      <c r="G39" s="182">
        <f>'2-ContPP'!G52</f>
        <v>0</v>
      </c>
      <c r="H39" s="182">
        <f>'2-ContPP'!H52</f>
        <v>0</v>
      </c>
      <c r="I39" s="182">
        <f>'2-ContPP'!I52</f>
        <v>0</v>
      </c>
      <c r="J39" s="178"/>
      <c r="K39" s="179" t="s">
        <v>56</v>
      </c>
      <c r="L39" s="183" t="str">
        <f t="shared" si="21"/>
        <v/>
      </c>
      <c r="M39" s="183" t="str">
        <f t="shared" si="22"/>
        <v/>
      </c>
      <c r="N39" s="183" t="str">
        <f t="shared" si="23"/>
        <v/>
      </c>
      <c r="O39" s="183" t="str">
        <f t="shared" si="24"/>
        <v/>
      </c>
      <c r="P39" s="183" t="str">
        <f t="shared" si="25"/>
        <v/>
      </c>
      <c r="Q39" s="183" t="str">
        <f t="shared" si="26"/>
        <v/>
      </c>
      <c r="R39" s="183" t="str">
        <f t="shared" si="27"/>
        <v/>
      </c>
      <c r="S39" s="183" t="str">
        <f t="shared" si="28"/>
        <v/>
      </c>
      <c r="T39" s="184"/>
      <c r="U39" s="184"/>
      <c r="V39" s="178"/>
      <c r="W39" s="179" t="s">
        <v>56</v>
      </c>
      <c r="X39" s="183" t="str">
        <f t="shared" si="29"/>
        <v/>
      </c>
      <c r="Y39" s="183" t="str">
        <f t="shared" si="30"/>
        <v/>
      </c>
      <c r="Z39" s="183" t="str">
        <f t="shared" si="31"/>
        <v/>
      </c>
      <c r="AA39" s="183" t="str">
        <f t="shared" si="32"/>
        <v/>
      </c>
      <c r="AB39" s="183" t="str">
        <f t="shared" si="33"/>
        <v/>
      </c>
      <c r="AC39" s="183" t="str">
        <f t="shared" si="34"/>
        <v/>
      </c>
      <c r="AD39" s="183" t="str">
        <f t="shared" si="35"/>
        <v/>
      </c>
    </row>
    <row r="40" spans="1:30" s="185" customFormat="1" ht="15.75" x14ac:dyDescent="0.2">
      <c r="A40" s="179" t="str">
        <f>'2-ContPP'!A53</f>
        <v>Cheltuieli extraordinare*</v>
      </c>
      <c r="B40" s="182">
        <f>'2-ContPP'!B53</f>
        <v>0</v>
      </c>
      <c r="C40" s="182">
        <f>'2-ContPP'!C53</f>
        <v>0</v>
      </c>
      <c r="D40" s="182">
        <f>'2-ContPP'!D53</f>
        <v>0</v>
      </c>
      <c r="E40" s="182">
        <f>'2-ContPP'!E53</f>
        <v>0</v>
      </c>
      <c r="F40" s="182">
        <f>'2-ContPP'!F53</f>
        <v>0</v>
      </c>
      <c r="G40" s="182">
        <f>'2-ContPP'!G53</f>
        <v>0</v>
      </c>
      <c r="H40" s="182">
        <f>'2-ContPP'!H53</f>
        <v>0</v>
      </c>
      <c r="I40" s="182">
        <f>'2-ContPP'!I53</f>
        <v>0</v>
      </c>
      <c r="J40" s="178"/>
      <c r="K40" s="179" t="s">
        <v>57</v>
      </c>
      <c r="L40" s="183" t="str">
        <f t="shared" si="21"/>
        <v/>
      </c>
      <c r="M40" s="183" t="str">
        <f t="shared" si="22"/>
        <v/>
      </c>
      <c r="N40" s="183" t="str">
        <f t="shared" si="23"/>
        <v/>
      </c>
      <c r="O40" s="183" t="str">
        <f t="shared" si="24"/>
        <v/>
      </c>
      <c r="P40" s="183" t="str">
        <f t="shared" si="25"/>
        <v/>
      </c>
      <c r="Q40" s="183" t="str">
        <f t="shared" si="26"/>
        <v/>
      </c>
      <c r="R40" s="183" t="str">
        <f t="shared" si="27"/>
        <v/>
      </c>
      <c r="S40" s="183" t="str">
        <f t="shared" si="28"/>
        <v/>
      </c>
      <c r="T40" s="184"/>
      <c r="U40" s="184"/>
      <c r="V40" s="178"/>
      <c r="W40" s="179" t="s">
        <v>57</v>
      </c>
      <c r="X40" s="183" t="str">
        <f t="shared" si="29"/>
        <v/>
      </c>
      <c r="Y40" s="183" t="str">
        <f t="shared" si="30"/>
        <v/>
      </c>
      <c r="Z40" s="183" t="str">
        <f t="shared" si="31"/>
        <v/>
      </c>
      <c r="AA40" s="183" t="str">
        <f t="shared" si="32"/>
        <v/>
      </c>
      <c r="AB40" s="183" t="str">
        <f t="shared" si="33"/>
        <v/>
      </c>
      <c r="AC40" s="183" t="str">
        <f t="shared" si="34"/>
        <v/>
      </c>
      <c r="AD40" s="183" t="str">
        <f t="shared" si="35"/>
        <v/>
      </c>
    </row>
    <row r="41" spans="1:30" s="185" customFormat="1" ht="15.75" x14ac:dyDescent="0.2">
      <c r="A41" s="179" t="str">
        <f>'2-ContPP'!A54</f>
        <v>Rezultatul extraordinar</v>
      </c>
      <c r="B41" s="182">
        <f>'2-ContPP'!B54</f>
        <v>0</v>
      </c>
      <c r="C41" s="182">
        <f>'2-ContPP'!C54</f>
        <v>0</v>
      </c>
      <c r="D41" s="182">
        <f>'2-ContPP'!D54</f>
        <v>0</v>
      </c>
      <c r="E41" s="182">
        <f>'2-ContPP'!E54</f>
        <v>0</v>
      </c>
      <c r="F41" s="182">
        <f>'2-ContPP'!F54</f>
        <v>0</v>
      </c>
      <c r="G41" s="182">
        <f>'2-ContPP'!G54</f>
        <v>0</v>
      </c>
      <c r="H41" s="182">
        <f>'2-ContPP'!H54</f>
        <v>0</v>
      </c>
      <c r="I41" s="182">
        <f>'2-ContPP'!I54</f>
        <v>0</v>
      </c>
      <c r="J41" s="178"/>
      <c r="K41" s="179" t="s">
        <v>58</v>
      </c>
      <c r="L41" s="183" t="str">
        <f t="shared" si="21"/>
        <v/>
      </c>
      <c r="M41" s="183" t="str">
        <f t="shared" si="22"/>
        <v/>
      </c>
      <c r="N41" s="183" t="str">
        <f t="shared" si="23"/>
        <v/>
      </c>
      <c r="O41" s="183" t="str">
        <f t="shared" si="24"/>
        <v/>
      </c>
      <c r="P41" s="183" t="str">
        <f t="shared" si="25"/>
        <v/>
      </c>
      <c r="Q41" s="183" t="str">
        <f t="shared" si="26"/>
        <v/>
      </c>
      <c r="R41" s="183" t="str">
        <f t="shared" si="27"/>
        <v/>
      </c>
      <c r="S41" s="183" t="str">
        <f t="shared" si="28"/>
        <v/>
      </c>
      <c r="T41" s="184"/>
      <c r="U41" s="184"/>
      <c r="V41" s="178"/>
      <c r="W41" s="179" t="s">
        <v>58</v>
      </c>
      <c r="X41" s="183" t="str">
        <f t="shared" si="29"/>
        <v/>
      </c>
      <c r="Y41" s="183" t="str">
        <f t="shared" si="30"/>
        <v/>
      </c>
      <c r="Z41" s="183" t="str">
        <f t="shared" si="31"/>
        <v/>
      </c>
      <c r="AA41" s="183" t="str">
        <f t="shared" si="32"/>
        <v/>
      </c>
      <c r="AB41" s="183" t="str">
        <f t="shared" si="33"/>
        <v/>
      </c>
      <c r="AC41" s="183" t="str">
        <f t="shared" si="34"/>
        <v/>
      </c>
      <c r="AD41" s="183" t="str">
        <f t="shared" si="35"/>
        <v/>
      </c>
    </row>
    <row r="42" spans="1:30" s="185" customFormat="1" ht="15.75" x14ac:dyDescent="0.2">
      <c r="A42" s="179" t="str">
        <f>'2-ContPP'!A57</f>
        <v>Venituri totale</v>
      </c>
      <c r="B42" s="182">
        <f>'2-ContPP'!B57</f>
        <v>0</v>
      </c>
      <c r="C42" s="182">
        <f>'2-ContPP'!C57</f>
        <v>0</v>
      </c>
      <c r="D42" s="182">
        <f>'2-ContPP'!D57</f>
        <v>0</v>
      </c>
      <c r="E42" s="182">
        <f>'2-ContPP'!E57</f>
        <v>0</v>
      </c>
      <c r="F42" s="182">
        <f>'2-ContPP'!F57</f>
        <v>0</v>
      </c>
      <c r="G42" s="182">
        <f>'2-ContPP'!G57</f>
        <v>0</v>
      </c>
      <c r="H42" s="182">
        <f>'2-ContPP'!H57</f>
        <v>0</v>
      </c>
      <c r="I42" s="182">
        <f>'2-ContPP'!I57</f>
        <v>0</v>
      </c>
      <c r="J42" s="178"/>
      <c r="K42" s="179" t="s">
        <v>61</v>
      </c>
      <c r="L42" s="183" t="str">
        <f t="shared" si="21"/>
        <v/>
      </c>
      <c r="M42" s="183" t="str">
        <f t="shared" si="22"/>
        <v/>
      </c>
      <c r="N42" s="183" t="str">
        <f t="shared" si="23"/>
        <v/>
      </c>
      <c r="O42" s="183" t="str">
        <f t="shared" si="24"/>
        <v/>
      </c>
      <c r="P42" s="183" t="str">
        <f t="shared" si="25"/>
        <v/>
      </c>
      <c r="Q42" s="183" t="str">
        <f t="shared" si="26"/>
        <v/>
      </c>
      <c r="R42" s="183" t="str">
        <f t="shared" si="27"/>
        <v/>
      </c>
      <c r="S42" s="183" t="str">
        <f t="shared" si="28"/>
        <v/>
      </c>
      <c r="T42" s="184"/>
      <c r="U42" s="184"/>
      <c r="V42" s="178"/>
      <c r="W42" s="179" t="s">
        <v>61</v>
      </c>
      <c r="X42" s="183" t="str">
        <f t="shared" si="29"/>
        <v/>
      </c>
      <c r="Y42" s="183" t="str">
        <f t="shared" si="30"/>
        <v/>
      </c>
      <c r="Z42" s="183" t="str">
        <f t="shared" si="31"/>
        <v/>
      </c>
      <c r="AA42" s="183" t="str">
        <f t="shared" si="32"/>
        <v/>
      </c>
      <c r="AB42" s="183" t="str">
        <f t="shared" si="33"/>
        <v/>
      </c>
      <c r="AC42" s="183" t="str">
        <f t="shared" si="34"/>
        <v/>
      </c>
      <c r="AD42" s="183" t="str">
        <f t="shared" si="35"/>
        <v/>
      </c>
    </row>
    <row r="43" spans="1:30" s="189" customFormat="1" ht="15.75" x14ac:dyDescent="0.2">
      <c r="A43" s="179" t="str">
        <f>'2-ContPP'!A58</f>
        <v>Cheltuieli totale</v>
      </c>
      <c r="B43" s="182">
        <f>'2-ContPP'!B58</f>
        <v>0</v>
      </c>
      <c r="C43" s="182">
        <f>'2-ContPP'!C58</f>
        <v>0</v>
      </c>
      <c r="D43" s="182">
        <f>'2-ContPP'!D58</f>
        <v>0</v>
      </c>
      <c r="E43" s="182">
        <f>'2-ContPP'!E58</f>
        <v>0</v>
      </c>
      <c r="F43" s="182">
        <f>'2-ContPP'!F58</f>
        <v>0</v>
      </c>
      <c r="G43" s="182">
        <f>'2-ContPP'!G58</f>
        <v>0</v>
      </c>
      <c r="H43" s="182">
        <f>'2-ContPP'!H58</f>
        <v>0</v>
      </c>
      <c r="I43" s="182">
        <f>'2-ContPP'!I58</f>
        <v>0</v>
      </c>
      <c r="J43" s="175"/>
      <c r="K43" s="179" t="s">
        <v>62</v>
      </c>
      <c r="L43" s="183" t="str">
        <f t="shared" si="21"/>
        <v/>
      </c>
      <c r="M43" s="183" t="str">
        <f t="shared" si="22"/>
        <v/>
      </c>
      <c r="N43" s="183" t="str">
        <f t="shared" si="23"/>
        <v/>
      </c>
      <c r="O43" s="183" t="str">
        <f t="shared" si="24"/>
        <v/>
      </c>
      <c r="P43" s="183" t="str">
        <f t="shared" si="25"/>
        <v/>
      </c>
      <c r="Q43" s="183" t="str">
        <f t="shared" si="26"/>
        <v/>
      </c>
      <c r="R43" s="183" t="str">
        <f t="shared" si="27"/>
        <v/>
      </c>
      <c r="S43" s="183" t="str">
        <f t="shared" si="28"/>
        <v/>
      </c>
      <c r="T43" s="184"/>
      <c r="U43" s="184"/>
      <c r="V43" s="178"/>
      <c r="W43" s="179" t="s">
        <v>62</v>
      </c>
      <c r="X43" s="183" t="str">
        <f t="shared" si="29"/>
        <v/>
      </c>
      <c r="Y43" s="183" t="str">
        <f t="shared" si="30"/>
        <v/>
      </c>
      <c r="Z43" s="183" t="str">
        <f t="shared" si="31"/>
        <v/>
      </c>
      <c r="AA43" s="183" t="str">
        <f t="shared" si="32"/>
        <v/>
      </c>
      <c r="AB43" s="183" t="str">
        <f t="shared" si="33"/>
        <v/>
      </c>
      <c r="AC43" s="183" t="str">
        <f t="shared" si="34"/>
        <v/>
      </c>
      <c r="AD43" s="183" t="str">
        <f t="shared" si="35"/>
        <v/>
      </c>
    </row>
    <row r="44" spans="1:30" s="185" customFormat="1" ht="15.75" x14ac:dyDescent="0.2">
      <c r="A44" s="179" t="str">
        <f>'2-ContPP'!A59</f>
        <v>Rezultatul brut</v>
      </c>
      <c r="B44" s="182">
        <f>'2-ContPP'!B59</f>
        <v>0</v>
      </c>
      <c r="C44" s="182">
        <f>'2-ContPP'!C59</f>
        <v>0</v>
      </c>
      <c r="D44" s="182">
        <f>'2-ContPP'!D59</f>
        <v>0</v>
      </c>
      <c r="E44" s="182">
        <f>'2-ContPP'!E59</f>
        <v>0</v>
      </c>
      <c r="F44" s="182">
        <f>'2-ContPP'!F59</f>
        <v>0</v>
      </c>
      <c r="G44" s="182">
        <f>'2-ContPP'!G59</f>
        <v>0</v>
      </c>
      <c r="H44" s="182">
        <f>'2-ContPP'!H59</f>
        <v>0</v>
      </c>
      <c r="I44" s="182">
        <f>'2-ContPP'!I59</f>
        <v>0</v>
      </c>
      <c r="J44" s="178"/>
      <c r="K44" s="179" t="s">
        <v>63</v>
      </c>
      <c r="L44" s="183" t="str">
        <f t="shared" si="21"/>
        <v/>
      </c>
      <c r="M44" s="183" t="str">
        <f t="shared" si="22"/>
        <v/>
      </c>
      <c r="N44" s="183" t="str">
        <f t="shared" si="23"/>
        <v/>
      </c>
      <c r="O44" s="183" t="str">
        <f t="shared" si="24"/>
        <v/>
      </c>
      <c r="P44" s="183" t="str">
        <f t="shared" si="25"/>
        <v/>
      </c>
      <c r="Q44" s="183" t="str">
        <f t="shared" si="26"/>
        <v/>
      </c>
      <c r="R44" s="183" t="str">
        <f t="shared" si="27"/>
        <v/>
      </c>
      <c r="S44" s="183" t="str">
        <f t="shared" si="28"/>
        <v/>
      </c>
      <c r="T44" s="184"/>
      <c r="U44" s="184"/>
      <c r="V44" s="178"/>
      <c r="W44" s="179" t="s">
        <v>63</v>
      </c>
      <c r="X44" s="183" t="str">
        <f t="shared" si="29"/>
        <v/>
      </c>
      <c r="Y44" s="183" t="str">
        <f t="shared" si="30"/>
        <v/>
      </c>
      <c r="Z44" s="183" t="str">
        <f t="shared" si="31"/>
        <v/>
      </c>
      <c r="AA44" s="183" t="str">
        <f t="shared" si="32"/>
        <v/>
      </c>
      <c r="AB44" s="183" t="str">
        <f t="shared" si="33"/>
        <v/>
      </c>
      <c r="AC44" s="183" t="str">
        <f t="shared" si="34"/>
        <v/>
      </c>
      <c r="AD44" s="183" t="str">
        <f t="shared" si="35"/>
        <v/>
      </c>
    </row>
    <row r="45" spans="1:30" s="189" customFormat="1" ht="15.75" x14ac:dyDescent="0.2">
      <c r="A45" s="186" t="str">
        <f>'2-ContPP'!A62</f>
        <v>Impozit pe profit</v>
      </c>
      <c r="B45" s="187">
        <f>'2-ContPP'!B62</f>
        <v>0</v>
      </c>
      <c r="C45" s="187">
        <f>'2-ContPP'!C62</f>
        <v>0</v>
      </c>
      <c r="D45" s="187">
        <f>'2-ContPP'!D62</f>
        <v>0</v>
      </c>
      <c r="E45" s="187">
        <f>'2-ContPP'!E62</f>
        <v>0</v>
      </c>
      <c r="F45" s="187">
        <f>'2-ContPP'!F62</f>
        <v>0</v>
      </c>
      <c r="G45" s="187">
        <f>'2-ContPP'!G62</f>
        <v>0</v>
      </c>
      <c r="H45" s="187">
        <f>'2-ContPP'!H62</f>
        <v>0</v>
      </c>
      <c r="I45" s="187">
        <f>'2-ContPP'!I62</f>
        <v>0</v>
      </c>
      <c r="J45" s="175"/>
      <c r="K45" s="186" t="s">
        <v>77</v>
      </c>
      <c r="L45" s="188" t="str">
        <f t="shared" si="21"/>
        <v/>
      </c>
      <c r="M45" s="188" t="str">
        <f t="shared" si="22"/>
        <v/>
      </c>
      <c r="N45" s="188" t="str">
        <f t="shared" si="23"/>
        <v/>
      </c>
      <c r="O45" s="188" t="str">
        <f t="shared" si="24"/>
        <v/>
      </c>
      <c r="P45" s="188" t="str">
        <f t="shared" si="25"/>
        <v/>
      </c>
      <c r="Q45" s="188" t="str">
        <f t="shared" si="26"/>
        <v/>
      </c>
      <c r="R45" s="188" t="str">
        <f t="shared" si="27"/>
        <v/>
      </c>
      <c r="S45" s="188" t="str">
        <f t="shared" si="28"/>
        <v/>
      </c>
      <c r="T45" s="176"/>
      <c r="U45" s="176"/>
      <c r="V45" s="175"/>
      <c r="W45" s="186" t="s">
        <v>77</v>
      </c>
      <c r="X45" s="188" t="str">
        <f t="shared" si="29"/>
        <v/>
      </c>
      <c r="Y45" s="188" t="str">
        <f t="shared" si="30"/>
        <v/>
      </c>
      <c r="Z45" s="188" t="str">
        <f t="shared" si="31"/>
        <v/>
      </c>
      <c r="AA45" s="188" t="str">
        <f t="shared" si="32"/>
        <v/>
      </c>
      <c r="AB45" s="188" t="str">
        <f t="shared" si="33"/>
        <v/>
      </c>
      <c r="AC45" s="188" t="str">
        <f t="shared" si="34"/>
        <v/>
      </c>
      <c r="AD45" s="188" t="str">
        <f t="shared" si="35"/>
        <v/>
      </c>
    </row>
    <row r="46" spans="1:30" s="189" customFormat="1" ht="48" x14ac:dyDescent="0.2">
      <c r="A46" s="186" t="str">
        <f>'2-ContPP'!A63</f>
        <v>Cheltuieli cu impozitul pe profit rezultat din decontarile in cadrul grupului fiscal in domeniul impozitului pe profit</v>
      </c>
      <c r="B46" s="187">
        <f>'2-ContPP'!B63</f>
        <v>0</v>
      </c>
      <c r="C46" s="187">
        <f>'2-ContPP'!C63</f>
        <v>0</v>
      </c>
      <c r="D46" s="187">
        <f>'2-ContPP'!D63</f>
        <v>0</v>
      </c>
      <c r="E46" s="187">
        <f>'2-ContPP'!E63</f>
        <v>0</v>
      </c>
      <c r="F46" s="187">
        <f>'2-ContPP'!F63</f>
        <v>0</v>
      </c>
      <c r="G46" s="187">
        <f>'2-ContPP'!G63</f>
        <v>0</v>
      </c>
      <c r="H46" s="187">
        <f>'2-ContPP'!H63</f>
        <v>0</v>
      </c>
      <c r="I46" s="187">
        <f>'2-ContPP'!I63</f>
        <v>0</v>
      </c>
      <c r="J46" s="175"/>
      <c r="K46" s="186" t="str">
        <f>A46</f>
        <v>Cheltuieli cu impozitul pe profit rezultat din decontarile in cadrul grupului fiscal in domeniul impozitului pe profit</v>
      </c>
      <c r="L46" s="188" t="str">
        <f t="shared" si="21"/>
        <v/>
      </c>
      <c r="M46" s="188" t="str">
        <f t="shared" si="22"/>
        <v/>
      </c>
      <c r="N46" s="188" t="str">
        <f t="shared" si="23"/>
        <v/>
      </c>
      <c r="O46" s="188" t="str">
        <f t="shared" si="24"/>
        <v/>
      </c>
      <c r="P46" s="188" t="str">
        <f t="shared" si="25"/>
        <v/>
      </c>
      <c r="Q46" s="188" t="str">
        <f t="shared" si="26"/>
        <v/>
      </c>
      <c r="R46" s="188" t="str">
        <f t="shared" si="27"/>
        <v/>
      </c>
      <c r="S46" s="188" t="str">
        <f t="shared" si="28"/>
        <v/>
      </c>
      <c r="T46" s="176"/>
      <c r="U46" s="176"/>
      <c r="V46" s="175"/>
      <c r="W46" s="186" t="str">
        <f>A46</f>
        <v>Cheltuieli cu impozitul pe profit rezultat din decontarile in cadrul grupului fiscal in domeniul impozitului pe profit</v>
      </c>
      <c r="X46" s="188" t="str">
        <f t="shared" si="29"/>
        <v/>
      </c>
      <c r="Y46" s="188" t="str">
        <f t="shared" si="30"/>
        <v/>
      </c>
      <c r="Z46" s="188" t="str">
        <f t="shared" si="31"/>
        <v/>
      </c>
      <c r="AA46" s="188" t="str">
        <f t="shared" si="32"/>
        <v/>
      </c>
      <c r="AB46" s="188" t="str">
        <f t="shared" si="33"/>
        <v/>
      </c>
      <c r="AC46" s="188" t="str">
        <f t="shared" si="34"/>
        <v/>
      </c>
      <c r="AD46" s="188" t="str">
        <f t="shared" si="35"/>
        <v/>
      </c>
    </row>
    <row r="47" spans="1:30" s="189" customFormat="1" ht="48" x14ac:dyDescent="0.2">
      <c r="A47" s="186" t="str">
        <f>'2-ContPP'!A64</f>
        <v>Venituri din impozitul pe profit rezultat din decontarile in cadrul grupului fiscal in domeniul impozitului pe profit</v>
      </c>
      <c r="B47" s="187">
        <f>'2-ContPP'!B64</f>
        <v>0</v>
      </c>
      <c r="C47" s="187">
        <f>'2-ContPP'!C64</f>
        <v>0</v>
      </c>
      <c r="D47" s="187">
        <f>'2-ContPP'!D64</f>
        <v>0</v>
      </c>
      <c r="E47" s="187">
        <f>'2-ContPP'!E64</f>
        <v>0</v>
      </c>
      <c r="F47" s="187">
        <f>'2-ContPP'!F64</f>
        <v>0</v>
      </c>
      <c r="G47" s="187">
        <f>'2-ContPP'!G64</f>
        <v>0</v>
      </c>
      <c r="H47" s="187">
        <f>'2-ContPP'!H64</f>
        <v>0</v>
      </c>
      <c r="I47" s="187">
        <f>'2-ContPP'!I64</f>
        <v>0</v>
      </c>
      <c r="J47" s="175"/>
      <c r="K47" s="186" t="str">
        <f>A47</f>
        <v>Venituri din impozitul pe profit rezultat din decontarile in cadrul grupului fiscal in domeniul impozitului pe profit</v>
      </c>
      <c r="L47" s="188" t="str">
        <f t="shared" si="21"/>
        <v/>
      </c>
      <c r="M47" s="188" t="str">
        <f t="shared" si="22"/>
        <v/>
      </c>
      <c r="N47" s="188" t="str">
        <f t="shared" si="23"/>
        <v/>
      </c>
      <c r="O47" s="188" t="str">
        <f t="shared" si="24"/>
        <v/>
      </c>
      <c r="P47" s="188" t="str">
        <f t="shared" si="25"/>
        <v/>
      </c>
      <c r="Q47" s="188" t="str">
        <f t="shared" si="26"/>
        <v/>
      </c>
      <c r="R47" s="188" t="str">
        <f t="shared" si="27"/>
        <v/>
      </c>
      <c r="S47" s="188" t="str">
        <f t="shared" si="28"/>
        <v/>
      </c>
      <c r="T47" s="176"/>
      <c r="U47" s="176"/>
      <c r="V47" s="175"/>
      <c r="W47" s="186"/>
      <c r="X47" s="188"/>
      <c r="Y47" s="188"/>
      <c r="Z47" s="188"/>
      <c r="AA47" s="188"/>
      <c r="AB47" s="188"/>
      <c r="AC47" s="188"/>
      <c r="AD47" s="188"/>
    </row>
    <row r="48" spans="1:30" s="189" customFormat="1" ht="15.75" x14ac:dyDescent="0.2">
      <c r="A48" s="186" t="str">
        <f>'2-ContPP'!A65</f>
        <v>Impozitul specific unor activități</v>
      </c>
      <c r="B48" s="187">
        <f>'2-ContPP'!B65</f>
        <v>0</v>
      </c>
      <c r="C48" s="187">
        <f>'2-ContPP'!C65</f>
        <v>0</v>
      </c>
      <c r="D48" s="187">
        <f>'2-ContPP'!D65</f>
        <v>0</v>
      </c>
      <c r="E48" s="187">
        <f>'2-ContPP'!E65</f>
        <v>0</v>
      </c>
      <c r="F48" s="187">
        <f>'2-ContPP'!F65</f>
        <v>0</v>
      </c>
      <c r="G48" s="187">
        <f>'2-ContPP'!G65</f>
        <v>0</v>
      </c>
      <c r="H48" s="187">
        <f>'2-ContPP'!H65</f>
        <v>0</v>
      </c>
      <c r="I48" s="187">
        <f>'2-ContPP'!I65</f>
        <v>0</v>
      </c>
      <c r="J48" s="175"/>
      <c r="K48" s="186" t="str">
        <f>A48</f>
        <v>Impozitul specific unor activități</v>
      </c>
      <c r="L48" s="188" t="str">
        <f t="shared" si="21"/>
        <v/>
      </c>
      <c r="M48" s="188" t="str">
        <f t="shared" si="22"/>
        <v/>
      </c>
      <c r="N48" s="188" t="str">
        <f t="shared" si="23"/>
        <v/>
      </c>
      <c r="O48" s="188" t="str">
        <f t="shared" si="24"/>
        <v/>
      </c>
      <c r="P48" s="188" t="str">
        <f t="shared" si="25"/>
        <v/>
      </c>
      <c r="Q48" s="188" t="str">
        <f t="shared" si="26"/>
        <v/>
      </c>
      <c r="R48" s="188" t="str">
        <f t="shared" si="27"/>
        <v/>
      </c>
      <c r="S48" s="188" t="str">
        <f t="shared" si="28"/>
        <v/>
      </c>
      <c r="T48" s="176"/>
      <c r="U48" s="176"/>
      <c r="V48" s="175"/>
      <c r="W48" s="186"/>
      <c r="X48" s="188"/>
      <c r="Y48" s="188"/>
      <c r="Z48" s="188"/>
      <c r="AA48" s="188"/>
      <c r="AB48" s="188"/>
      <c r="AC48" s="188"/>
      <c r="AD48" s="188"/>
    </row>
    <row r="49" spans="1:30" s="189" customFormat="1" ht="24" x14ac:dyDescent="0.2">
      <c r="A49" s="186" t="str">
        <f>'2-ContPP'!A66</f>
        <v>Alte impozite neprezentate la elementele de mai sus</v>
      </c>
      <c r="B49" s="187">
        <f>'2-ContPP'!B66</f>
        <v>0</v>
      </c>
      <c r="C49" s="187">
        <f>'2-ContPP'!C66</f>
        <v>0</v>
      </c>
      <c r="D49" s="187">
        <f>'2-ContPP'!D66</f>
        <v>0</v>
      </c>
      <c r="E49" s="187">
        <f>'2-ContPP'!E66</f>
        <v>0</v>
      </c>
      <c r="F49" s="187">
        <f>'2-ContPP'!F66</f>
        <v>0</v>
      </c>
      <c r="G49" s="187">
        <f>'2-ContPP'!G66</f>
        <v>0</v>
      </c>
      <c r="H49" s="187">
        <f>'2-ContPP'!H66</f>
        <v>0</v>
      </c>
      <c r="I49" s="187">
        <f>'2-ContPP'!I66</f>
        <v>0</v>
      </c>
      <c r="J49" s="175"/>
      <c r="K49" s="186" t="str">
        <f>A49</f>
        <v>Alte impozite neprezentate la elementele de mai sus</v>
      </c>
      <c r="L49" s="188" t="str">
        <f t="shared" si="21"/>
        <v/>
      </c>
      <c r="M49" s="188" t="str">
        <f t="shared" si="22"/>
        <v/>
      </c>
      <c r="N49" s="188" t="str">
        <f t="shared" si="23"/>
        <v/>
      </c>
      <c r="O49" s="188" t="str">
        <f t="shared" si="24"/>
        <v/>
      </c>
      <c r="P49" s="188" t="str">
        <f t="shared" si="25"/>
        <v/>
      </c>
      <c r="Q49" s="188" t="str">
        <f t="shared" si="26"/>
        <v/>
      </c>
      <c r="R49" s="188" t="str">
        <f t="shared" si="27"/>
        <v/>
      </c>
      <c r="S49" s="188" t="str">
        <f t="shared" si="28"/>
        <v/>
      </c>
      <c r="T49" s="176"/>
      <c r="U49" s="176"/>
      <c r="V49" s="175"/>
      <c r="W49" s="186"/>
      <c r="X49" s="188"/>
      <c r="Y49" s="188"/>
      <c r="Z49" s="188"/>
      <c r="AA49" s="188"/>
      <c r="AB49" s="188"/>
      <c r="AC49" s="188"/>
      <c r="AD49" s="188"/>
    </row>
    <row r="50" spans="1:30" s="185" customFormat="1" ht="15.75" x14ac:dyDescent="0.2">
      <c r="A50" s="179" t="str">
        <f>'2-ContPP'!A67</f>
        <v>Rezultatul net</v>
      </c>
      <c r="B50" s="182">
        <f>'2-ContPP'!B67</f>
        <v>0</v>
      </c>
      <c r="C50" s="182">
        <f>'2-ContPP'!C67</f>
        <v>0</v>
      </c>
      <c r="D50" s="182">
        <f>'2-ContPP'!D67</f>
        <v>0</v>
      </c>
      <c r="E50" s="182">
        <f>'2-ContPP'!E67</f>
        <v>0</v>
      </c>
      <c r="F50" s="182">
        <f>'2-ContPP'!F67</f>
        <v>0</v>
      </c>
      <c r="G50" s="182">
        <f>'2-ContPP'!G67</f>
        <v>0</v>
      </c>
      <c r="H50" s="182">
        <f>'2-ContPP'!H67</f>
        <v>0</v>
      </c>
      <c r="I50" s="182">
        <f>'2-ContPP'!I67</f>
        <v>0</v>
      </c>
      <c r="J50" s="178"/>
      <c r="K50" s="179" t="s">
        <v>66</v>
      </c>
      <c r="L50" s="183" t="str">
        <f t="shared" si="21"/>
        <v/>
      </c>
      <c r="M50" s="183" t="str">
        <f t="shared" si="22"/>
        <v/>
      </c>
      <c r="N50" s="183" t="str">
        <f t="shared" si="23"/>
        <v/>
      </c>
      <c r="O50" s="183" t="str">
        <f t="shared" si="24"/>
        <v/>
      </c>
      <c r="P50" s="183" t="str">
        <f t="shared" si="25"/>
        <v/>
      </c>
      <c r="Q50" s="183" t="str">
        <f t="shared" si="26"/>
        <v/>
      </c>
      <c r="R50" s="183" t="str">
        <f t="shared" si="27"/>
        <v/>
      </c>
      <c r="S50" s="183" t="str">
        <f t="shared" si="28"/>
        <v/>
      </c>
      <c r="T50" s="184"/>
      <c r="U50" s="184"/>
      <c r="V50" s="178"/>
      <c r="W50" s="179" t="s">
        <v>66</v>
      </c>
      <c r="X50" s="183" t="str">
        <f t="shared" ref="X50:AD53" si="36">IF(ISERROR((C50-B50)/B50),"",(C50-B50)/B50)</f>
        <v/>
      </c>
      <c r="Y50" s="183" t="str">
        <f t="shared" si="36"/>
        <v/>
      </c>
      <c r="Z50" s="183" t="str">
        <f t="shared" si="36"/>
        <v/>
      </c>
      <c r="AA50" s="183" t="str">
        <f t="shared" si="36"/>
        <v/>
      </c>
      <c r="AB50" s="183" t="str">
        <f t="shared" si="36"/>
        <v/>
      </c>
      <c r="AC50" s="183" t="str">
        <f t="shared" si="36"/>
        <v/>
      </c>
      <c r="AD50" s="183" t="str">
        <f t="shared" si="36"/>
        <v/>
      </c>
    </row>
    <row r="51" spans="1:30" s="185" customFormat="1" ht="15.75" x14ac:dyDescent="0.2">
      <c r="A51" s="179" t="s">
        <v>93</v>
      </c>
      <c r="B51" s="182">
        <f>B50+B45+B46</f>
        <v>0</v>
      </c>
      <c r="C51" s="182">
        <f>C50+C45+C46</f>
        <v>0</v>
      </c>
      <c r="D51" s="182">
        <f t="shared" ref="D51:I51" si="37">D50+D45+D46</f>
        <v>0</v>
      </c>
      <c r="E51" s="182">
        <f t="shared" si="37"/>
        <v>0</v>
      </c>
      <c r="F51" s="182">
        <f t="shared" si="37"/>
        <v>0</v>
      </c>
      <c r="G51" s="182">
        <f t="shared" si="37"/>
        <v>0</v>
      </c>
      <c r="H51" s="182">
        <f t="shared" si="37"/>
        <v>0</v>
      </c>
      <c r="I51" s="182">
        <f t="shared" si="37"/>
        <v>0</v>
      </c>
      <c r="J51" s="178"/>
      <c r="K51" s="179" t="s">
        <v>93</v>
      </c>
      <c r="L51" s="183" t="str">
        <f t="shared" si="21"/>
        <v/>
      </c>
      <c r="M51" s="183" t="str">
        <f t="shared" si="22"/>
        <v/>
      </c>
      <c r="N51" s="183" t="str">
        <f t="shared" si="23"/>
        <v/>
      </c>
      <c r="O51" s="183" t="str">
        <f t="shared" si="24"/>
        <v/>
      </c>
      <c r="P51" s="183" t="str">
        <f t="shared" si="25"/>
        <v/>
      </c>
      <c r="Q51" s="183" t="str">
        <f t="shared" si="26"/>
        <v/>
      </c>
      <c r="R51" s="183" t="str">
        <f t="shared" si="27"/>
        <v/>
      </c>
      <c r="S51" s="183" t="str">
        <f t="shared" si="28"/>
        <v/>
      </c>
      <c r="T51" s="184"/>
      <c r="U51" s="184"/>
      <c r="V51" s="178"/>
      <c r="W51" s="179" t="s">
        <v>93</v>
      </c>
      <c r="X51" s="183" t="str">
        <f t="shared" si="36"/>
        <v/>
      </c>
      <c r="Y51" s="183" t="str">
        <f t="shared" si="36"/>
        <v/>
      </c>
      <c r="Z51" s="183" t="str">
        <f t="shared" si="36"/>
        <v/>
      </c>
      <c r="AA51" s="183" t="str">
        <f t="shared" si="36"/>
        <v/>
      </c>
      <c r="AB51" s="183" t="str">
        <f t="shared" si="36"/>
        <v/>
      </c>
      <c r="AC51" s="183" t="str">
        <f t="shared" si="36"/>
        <v/>
      </c>
      <c r="AD51" s="183" t="str">
        <f t="shared" si="36"/>
        <v/>
      </c>
    </row>
    <row r="52" spans="1:30" s="189" customFormat="1" ht="15.75" x14ac:dyDescent="0.2">
      <c r="A52" s="179" t="s">
        <v>94</v>
      </c>
      <c r="B52" s="182">
        <f>B51+B34</f>
        <v>0</v>
      </c>
      <c r="C52" s="182">
        <f>C51+C34</f>
        <v>0</v>
      </c>
      <c r="D52" s="182">
        <f t="shared" ref="D52:I52" si="38">D51+D34</f>
        <v>0</v>
      </c>
      <c r="E52" s="182">
        <f t="shared" si="38"/>
        <v>0</v>
      </c>
      <c r="F52" s="182">
        <f t="shared" si="38"/>
        <v>0</v>
      </c>
      <c r="G52" s="182">
        <f t="shared" si="38"/>
        <v>0</v>
      </c>
      <c r="H52" s="182">
        <f t="shared" si="38"/>
        <v>0</v>
      </c>
      <c r="I52" s="182">
        <f t="shared" si="38"/>
        <v>0</v>
      </c>
      <c r="J52" s="175"/>
      <c r="K52" s="179" t="s">
        <v>94</v>
      </c>
      <c r="L52" s="183" t="str">
        <f t="shared" si="21"/>
        <v/>
      </c>
      <c r="M52" s="183" t="str">
        <f t="shared" si="22"/>
        <v/>
      </c>
      <c r="N52" s="183" t="str">
        <f t="shared" si="23"/>
        <v/>
      </c>
      <c r="O52" s="183" t="str">
        <f t="shared" si="24"/>
        <v/>
      </c>
      <c r="P52" s="183" t="str">
        <f t="shared" si="25"/>
        <v/>
      </c>
      <c r="Q52" s="183" t="str">
        <f t="shared" si="26"/>
        <v/>
      </c>
      <c r="R52" s="183" t="str">
        <f t="shared" si="27"/>
        <v/>
      </c>
      <c r="S52" s="183" t="str">
        <f t="shared" si="28"/>
        <v/>
      </c>
      <c r="T52" s="184"/>
      <c r="U52" s="184"/>
      <c r="V52" s="178"/>
      <c r="W52" s="179" t="s">
        <v>94</v>
      </c>
      <c r="X52" s="183" t="str">
        <f t="shared" si="36"/>
        <v/>
      </c>
      <c r="Y52" s="183" t="str">
        <f t="shared" si="36"/>
        <v/>
      </c>
      <c r="Z52" s="183" t="str">
        <f t="shared" si="36"/>
        <v/>
      </c>
      <c r="AA52" s="183" t="str">
        <f t="shared" si="36"/>
        <v/>
      </c>
      <c r="AB52" s="183" t="str">
        <f t="shared" si="36"/>
        <v/>
      </c>
      <c r="AC52" s="183" t="str">
        <f t="shared" si="36"/>
        <v/>
      </c>
      <c r="AD52" s="183" t="str">
        <f t="shared" si="36"/>
        <v/>
      </c>
    </row>
    <row r="53" spans="1:30" s="189" customFormat="1" ht="15.75" x14ac:dyDescent="0.2">
      <c r="A53" s="179" t="s">
        <v>95</v>
      </c>
      <c r="B53" s="182">
        <f>B52+B33+B29</f>
        <v>0</v>
      </c>
      <c r="C53" s="182">
        <f>C52+C33+C29</f>
        <v>0</v>
      </c>
      <c r="D53" s="182">
        <f t="shared" ref="D53:I53" si="39">D52+D33+D29</f>
        <v>0</v>
      </c>
      <c r="E53" s="182">
        <f t="shared" si="39"/>
        <v>0</v>
      </c>
      <c r="F53" s="182">
        <f t="shared" si="39"/>
        <v>0</v>
      </c>
      <c r="G53" s="182">
        <f t="shared" si="39"/>
        <v>0</v>
      </c>
      <c r="H53" s="182">
        <f t="shared" si="39"/>
        <v>0</v>
      </c>
      <c r="I53" s="182">
        <f t="shared" si="39"/>
        <v>0</v>
      </c>
      <c r="J53" s="175"/>
      <c r="K53" s="179" t="s">
        <v>95</v>
      </c>
      <c r="L53" s="183" t="str">
        <f t="shared" si="21"/>
        <v/>
      </c>
      <c r="M53" s="183" t="str">
        <f t="shared" si="22"/>
        <v/>
      </c>
      <c r="N53" s="183" t="str">
        <f t="shared" si="23"/>
        <v/>
      </c>
      <c r="O53" s="183" t="str">
        <f t="shared" si="24"/>
        <v/>
      </c>
      <c r="P53" s="183" t="str">
        <f t="shared" si="25"/>
        <v/>
      </c>
      <c r="Q53" s="183" t="str">
        <f t="shared" si="26"/>
        <v/>
      </c>
      <c r="R53" s="183" t="str">
        <f t="shared" si="27"/>
        <v/>
      </c>
      <c r="S53" s="183" t="str">
        <f t="shared" si="28"/>
        <v/>
      </c>
      <c r="T53" s="184"/>
      <c r="U53" s="184"/>
      <c r="V53" s="178"/>
      <c r="W53" s="179" t="s">
        <v>95</v>
      </c>
      <c r="X53" s="183" t="str">
        <f t="shared" si="36"/>
        <v/>
      </c>
      <c r="Y53" s="183" t="str">
        <f t="shared" si="36"/>
        <v/>
      </c>
      <c r="Z53" s="183" t="str">
        <f t="shared" si="36"/>
        <v/>
      </c>
      <c r="AA53" s="183" t="str">
        <f t="shared" si="36"/>
        <v/>
      </c>
      <c r="AB53" s="183" t="str">
        <f t="shared" si="36"/>
        <v/>
      </c>
      <c r="AC53" s="183" t="str">
        <f t="shared" si="36"/>
        <v/>
      </c>
      <c r="AD53" s="183" t="str">
        <f t="shared" si="36"/>
        <v/>
      </c>
    </row>
    <row r="54" spans="1:30" s="189" customFormat="1" ht="15.75" x14ac:dyDescent="0.2">
      <c r="A54" s="175"/>
      <c r="B54" s="202"/>
      <c r="C54" s="202"/>
      <c r="D54" s="202"/>
      <c r="E54" s="202"/>
      <c r="F54" s="202"/>
      <c r="G54" s="202"/>
      <c r="H54" s="202"/>
      <c r="I54" s="202"/>
      <c r="J54" s="175"/>
      <c r="K54" s="175"/>
      <c r="L54" s="176"/>
      <c r="M54" s="176"/>
      <c r="N54" s="176"/>
      <c r="O54" s="176"/>
      <c r="P54" s="176"/>
      <c r="Q54" s="176"/>
      <c r="R54" s="176"/>
      <c r="S54" s="176"/>
      <c r="T54" s="176"/>
      <c r="U54" s="176"/>
      <c r="V54" s="175"/>
      <c r="W54" s="175"/>
      <c r="X54" s="176"/>
      <c r="Y54" s="176"/>
      <c r="Z54" s="177"/>
      <c r="AA54" s="177"/>
      <c r="AB54" s="164"/>
      <c r="AC54" s="164"/>
    </row>
    <row r="55" spans="1:30" s="189" customFormat="1" ht="39.75" customHeight="1" x14ac:dyDescent="0.2">
      <c r="A55" s="223" t="s">
        <v>427</v>
      </c>
      <c r="B55" s="223"/>
      <c r="C55" s="223"/>
      <c r="D55" s="223"/>
      <c r="E55" s="223"/>
      <c r="F55" s="223"/>
      <c r="G55" s="223"/>
      <c r="H55" s="223"/>
      <c r="I55" s="202"/>
      <c r="J55" s="175"/>
      <c r="K55" s="175"/>
      <c r="L55" s="176"/>
      <c r="M55" s="176"/>
      <c r="N55" s="176"/>
      <c r="O55" s="176"/>
      <c r="P55" s="176"/>
      <c r="Q55" s="176"/>
      <c r="R55" s="176"/>
      <c r="S55" s="176"/>
      <c r="T55" s="176"/>
      <c r="U55" s="176"/>
      <c r="V55" s="175"/>
      <c r="W55" s="175"/>
      <c r="X55" s="176"/>
      <c r="Y55" s="176"/>
      <c r="Z55" s="177"/>
      <c r="AA55" s="177"/>
      <c r="AB55" s="164"/>
      <c r="AC55" s="164"/>
    </row>
    <row r="56" spans="1:30" s="189" customFormat="1" ht="15.75" x14ac:dyDescent="0.2">
      <c r="A56" s="222"/>
      <c r="B56" s="222"/>
      <c r="C56" s="222"/>
      <c r="D56" s="222"/>
      <c r="E56" s="202"/>
      <c r="F56" s="202"/>
      <c r="G56" s="202"/>
      <c r="H56" s="202"/>
      <c r="I56" s="202"/>
      <c r="J56" s="175"/>
      <c r="K56" s="175"/>
      <c r="L56" s="176"/>
      <c r="M56" s="176"/>
      <c r="N56" s="176"/>
      <c r="O56" s="176"/>
      <c r="P56" s="176"/>
      <c r="Q56" s="176"/>
      <c r="R56" s="176"/>
      <c r="S56" s="176"/>
      <c r="T56" s="176"/>
      <c r="U56" s="176"/>
      <c r="V56" s="175"/>
      <c r="W56" s="175"/>
      <c r="X56" s="176"/>
      <c r="Y56" s="176"/>
      <c r="Z56" s="177"/>
      <c r="AA56" s="177"/>
      <c r="AB56" s="164"/>
      <c r="AC56" s="164"/>
    </row>
    <row r="57" spans="1:30" s="189" customFormat="1" ht="15.75" x14ac:dyDescent="0.2">
      <c r="A57" s="175"/>
      <c r="B57" s="202"/>
      <c r="C57" s="202"/>
      <c r="D57" s="202"/>
      <c r="E57" s="202"/>
      <c r="F57" s="202"/>
      <c r="G57" s="202"/>
      <c r="H57" s="202"/>
      <c r="I57" s="202"/>
      <c r="J57" s="175"/>
      <c r="K57" s="175"/>
      <c r="L57" s="176"/>
      <c r="M57" s="176"/>
      <c r="N57" s="176"/>
      <c r="O57" s="176"/>
      <c r="P57" s="176"/>
      <c r="Q57" s="176"/>
      <c r="R57" s="176"/>
      <c r="S57" s="176"/>
      <c r="T57" s="176"/>
      <c r="U57" s="176"/>
      <c r="V57" s="175"/>
      <c r="W57" s="175"/>
      <c r="X57" s="176"/>
      <c r="Y57" s="176"/>
      <c r="Z57" s="177"/>
      <c r="AA57" s="177"/>
      <c r="AB57" s="164"/>
      <c r="AC57" s="164"/>
    </row>
    <row r="58" spans="1:30" s="189" customFormat="1" ht="15.75" x14ac:dyDescent="0.2">
      <c r="A58" s="175"/>
      <c r="B58" s="202"/>
      <c r="C58" s="202"/>
      <c r="D58" s="202"/>
      <c r="E58" s="202"/>
      <c r="F58" s="202"/>
      <c r="G58" s="202"/>
      <c r="H58" s="202"/>
      <c r="I58" s="202"/>
      <c r="J58" s="175"/>
      <c r="K58" s="175"/>
      <c r="L58" s="176"/>
      <c r="M58" s="176"/>
      <c r="N58" s="176"/>
      <c r="O58" s="176"/>
      <c r="P58" s="176"/>
      <c r="Q58" s="176"/>
      <c r="R58" s="176"/>
      <c r="S58" s="176"/>
      <c r="T58" s="176"/>
      <c r="U58" s="176"/>
      <c r="V58" s="175"/>
      <c r="W58" s="175"/>
      <c r="X58" s="176"/>
      <c r="Y58" s="176"/>
      <c r="Z58" s="177"/>
      <c r="AA58" s="177"/>
      <c r="AB58" s="164"/>
      <c r="AC58" s="164"/>
    </row>
    <row r="59" spans="1:30" s="189" customFormat="1" ht="15.75" x14ac:dyDescent="0.2">
      <c r="A59" s="175"/>
      <c r="B59" s="202"/>
      <c r="C59" s="202"/>
      <c r="D59" s="202"/>
      <c r="E59" s="202"/>
      <c r="F59" s="202"/>
      <c r="G59" s="202"/>
      <c r="H59" s="202"/>
      <c r="I59" s="202"/>
      <c r="J59" s="175"/>
      <c r="K59" s="175"/>
      <c r="L59" s="176"/>
      <c r="M59" s="176"/>
      <c r="N59" s="176"/>
      <c r="O59" s="176"/>
      <c r="P59" s="176"/>
      <c r="Q59" s="176"/>
      <c r="R59" s="176"/>
      <c r="S59" s="176"/>
      <c r="T59" s="176"/>
      <c r="U59" s="176"/>
      <c r="V59" s="175"/>
      <c r="W59" s="175"/>
      <c r="X59" s="176"/>
      <c r="Y59" s="176"/>
      <c r="Z59" s="177"/>
      <c r="AA59" s="177"/>
      <c r="AB59" s="164"/>
      <c r="AC59" s="164"/>
    </row>
    <row r="60" spans="1:30" s="189" customFormat="1" ht="15.75" x14ac:dyDescent="0.2">
      <c r="A60" s="175"/>
      <c r="B60" s="202"/>
      <c r="C60" s="202"/>
      <c r="D60" s="202"/>
      <c r="E60" s="202"/>
      <c r="F60" s="202"/>
      <c r="G60" s="202"/>
      <c r="H60" s="202"/>
      <c r="I60" s="202"/>
      <c r="J60" s="175"/>
      <c r="K60" s="175"/>
      <c r="L60" s="176"/>
      <c r="M60" s="176"/>
      <c r="N60" s="176"/>
      <c r="O60" s="176"/>
      <c r="P60" s="176"/>
      <c r="Q60" s="176"/>
      <c r="R60" s="176"/>
      <c r="S60" s="176"/>
      <c r="T60" s="176"/>
      <c r="U60" s="176"/>
      <c r="V60" s="175"/>
      <c r="W60" s="175"/>
      <c r="X60" s="176"/>
      <c r="Y60" s="176"/>
      <c r="Z60" s="177"/>
      <c r="AA60" s="177"/>
      <c r="AB60" s="164"/>
      <c r="AC60" s="164"/>
    </row>
    <row r="61" spans="1:30" s="189" customFormat="1" ht="15.75" x14ac:dyDescent="0.2">
      <c r="A61" s="175"/>
      <c r="B61" s="202"/>
      <c r="C61" s="202"/>
      <c r="D61" s="202"/>
      <c r="E61" s="202"/>
      <c r="F61" s="202"/>
      <c r="G61" s="202"/>
      <c r="H61" s="202"/>
      <c r="I61" s="202"/>
      <c r="J61" s="175"/>
      <c r="K61" s="175"/>
      <c r="L61" s="176"/>
      <c r="M61" s="176"/>
      <c r="N61" s="176"/>
      <c r="O61" s="176"/>
      <c r="P61" s="176"/>
      <c r="Q61" s="176"/>
      <c r="R61" s="176"/>
      <c r="S61" s="176"/>
      <c r="T61" s="176"/>
      <c r="U61" s="176"/>
      <c r="V61" s="175"/>
      <c r="W61" s="175"/>
      <c r="X61" s="176"/>
      <c r="Y61" s="176"/>
      <c r="Z61" s="177"/>
      <c r="AA61" s="177"/>
      <c r="AB61" s="164"/>
      <c r="AC61" s="164"/>
    </row>
    <row r="62" spans="1:30" s="189" customFormat="1" ht="15.75" x14ac:dyDescent="0.2">
      <c r="A62" s="175"/>
      <c r="B62" s="202"/>
      <c r="C62" s="202"/>
      <c r="D62" s="202"/>
      <c r="E62" s="202"/>
      <c r="F62" s="202"/>
      <c r="G62" s="202"/>
      <c r="H62" s="202"/>
      <c r="I62" s="202"/>
      <c r="J62" s="175"/>
      <c r="K62" s="175"/>
      <c r="L62" s="176"/>
      <c r="M62" s="176"/>
      <c r="N62" s="176"/>
      <c r="O62" s="176"/>
      <c r="P62" s="176"/>
      <c r="Q62" s="176"/>
      <c r="R62" s="176"/>
      <c r="S62" s="176"/>
      <c r="T62" s="176"/>
      <c r="U62" s="176"/>
      <c r="V62" s="175"/>
      <c r="W62" s="175"/>
      <c r="X62" s="176"/>
      <c r="Y62" s="176"/>
      <c r="Z62" s="177"/>
      <c r="AA62" s="177"/>
      <c r="AB62" s="164"/>
      <c r="AC62" s="164"/>
    </row>
    <row r="63" spans="1:30" s="189" customFormat="1" ht="15.75" x14ac:dyDescent="0.2">
      <c r="A63" s="178"/>
      <c r="B63" s="202"/>
      <c r="C63" s="202"/>
      <c r="D63" s="202"/>
      <c r="E63" s="202"/>
      <c r="F63" s="202"/>
      <c r="G63" s="202"/>
      <c r="H63" s="202"/>
      <c r="I63" s="202"/>
      <c r="J63" s="175"/>
      <c r="K63" s="175"/>
      <c r="L63" s="176"/>
      <c r="M63" s="176"/>
      <c r="N63" s="176"/>
      <c r="O63" s="176"/>
      <c r="P63" s="176"/>
      <c r="Q63" s="176"/>
      <c r="R63" s="176"/>
      <c r="S63" s="176"/>
      <c r="T63" s="176"/>
      <c r="U63" s="176"/>
      <c r="V63" s="175"/>
      <c r="W63" s="175"/>
      <c r="X63" s="176"/>
      <c r="Y63" s="176"/>
      <c r="Z63" s="177"/>
      <c r="AA63" s="177"/>
      <c r="AB63" s="164"/>
      <c r="AC63" s="164"/>
    </row>
    <row r="64" spans="1:30" s="189" customFormat="1" ht="15.75" x14ac:dyDescent="0.2">
      <c r="A64" s="175"/>
      <c r="B64" s="202"/>
      <c r="C64" s="202"/>
      <c r="D64" s="202"/>
      <c r="E64" s="202"/>
      <c r="F64" s="202"/>
      <c r="G64" s="202"/>
      <c r="H64" s="202"/>
      <c r="I64" s="202"/>
      <c r="J64" s="175"/>
      <c r="K64" s="175"/>
      <c r="L64" s="176"/>
      <c r="M64" s="176"/>
      <c r="N64" s="176"/>
      <c r="O64" s="176"/>
      <c r="P64" s="176"/>
      <c r="Q64" s="176"/>
      <c r="R64" s="176"/>
      <c r="S64" s="176"/>
      <c r="T64" s="176"/>
      <c r="U64" s="176"/>
      <c r="V64" s="175"/>
      <c r="W64" s="175"/>
      <c r="X64" s="176"/>
      <c r="Y64" s="176"/>
      <c r="Z64" s="177"/>
      <c r="AA64" s="177"/>
      <c r="AB64" s="164"/>
      <c r="AC64" s="164"/>
    </row>
    <row r="65" spans="1:29" s="189" customFormat="1" ht="15.75" x14ac:dyDescent="0.2">
      <c r="A65" s="175"/>
      <c r="B65" s="202"/>
      <c r="C65" s="202"/>
      <c r="D65" s="202"/>
      <c r="E65" s="202"/>
      <c r="F65" s="202"/>
      <c r="G65" s="202"/>
      <c r="H65" s="202"/>
      <c r="I65" s="202"/>
      <c r="J65" s="175"/>
      <c r="K65" s="175"/>
      <c r="L65" s="176"/>
      <c r="M65" s="176"/>
      <c r="N65" s="176"/>
      <c r="O65" s="176"/>
      <c r="P65" s="176"/>
      <c r="Q65" s="176"/>
      <c r="R65" s="176"/>
      <c r="S65" s="176"/>
      <c r="T65" s="176"/>
      <c r="U65" s="176"/>
      <c r="V65" s="175"/>
      <c r="W65" s="175"/>
      <c r="X65" s="176"/>
      <c r="Y65" s="176"/>
      <c r="Z65" s="177"/>
      <c r="AA65" s="177"/>
      <c r="AB65" s="164"/>
      <c r="AC65" s="164"/>
    </row>
    <row r="66" spans="1:29" s="189" customFormat="1" ht="15.75" x14ac:dyDescent="0.2">
      <c r="A66" s="175"/>
      <c r="B66" s="202"/>
      <c r="C66" s="202"/>
      <c r="D66" s="202"/>
      <c r="E66" s="202"/>
      <c r="F66" s="202"/>
      <c r="G66" s="202"/>
      <c r="H66" s="202"/>
      <c r="I66" s="202"/>
      <c r="J66" s="175"/>
      <c r="K66" s="175"/>
      <c r="L66" s="176"/>
      <c r="M66" s="176"/>
      <c r="N66" s="176"/>
      <c r="O66" s="176"/>
      <c r="P66" s="176"/>
      <c r="Q66" s="176"/>
      <c r="R66" s="176"/>
      <c r="S66" s="176"/>
      <c r="T66" s="176"/>
      <c r="U66" s="176"/>
      <c r="V66" s="175"/>
      <c r="W66" s="175"/>
      <c r="X66" s="176"/>
      <c r="Y66" s="176"/>
      <c r="Z66" s="177"/>
      <c r="AA66" s="177"/>
      <c r="AB66" s="164"/>
      <c r="AC66" s="164"/>
    </row>
    <row r="67" spans="1:29" s="189" customFormat="1" ht="15.75" x14ac:dyDescent="0.2">
      <c r="A67" s="175"/>
      <c r="B67" s="202"/>
      <c r="C67" s="202"/>
      <c r="D67" s="202"/>
      <c r="E67" s="202"/>
      <c r="F67" s="202"/>
      <c r="G67" s="202"/>
      <c r="H67" s="202"/>
      <c r="I67" s="202"/>
      <c r="J67" s="175"/>
      <c r="K67" s="175"/>
      <c r="L67" s="176"/>
      <c r="M67" s="176"/>
      <c r="N67" s="176"/>
      <c r="O67" s="176"/>
      <c r="P67" s="176"/>
      <c r="Q67" s="176"/>
      <c r="R67" s="176"/>
      <c r="S67" s="176"/>
      <c r="T67" s="176"/>
      <c r="U67" s="176"/>
      <c r="V67" s="175"/>
      <c r="W67" s="175"/>
      <c r="X67" s="176"/>
      <c r="Y67" s="176"/>
      <c r="Z67" s="177"/>
      <c r="AA67" s="177"/>
      <c r="AB67" s="164"/>
      <c r="AC67" s="164"/>
    </row>
    <row r="68" spans="1:29" s="189" customFormat="1" ht="15.75" x14ac:dyDescent="0.2">
      <c r="A68" s="175"/>
      <c r="B68" s="202"/>
      <c r="C68" s="202"/>
      <c r="D68" s="202"/>
      <c r="E68" s="202"/>
      <c r="F68" s="202"/>
      <c r="G68" s="202"/>
      <c r="H68" s="202"/>
      <c r="I68" s="202"/>
      <c r="J68" s="175"/>
      <c r="K68" s="175"/>
      <c r="L68" s="176"/>
      <c r="M68" s="176"/>
      <c r="N68" s="176"/>
      <c r="O68" s="176"/>
      <c r="P68" s="176"/>
      <c r="Q68" s="176"/>
      <c r="R68" s="176"/>
      <c r="S68" s="176"/>
      <c r="T68" s="176"/>
      <c r="U68" s="176"/>
      <c r="V68" s="175"/>
      <c r="W68" s="175"/>
      <c r="X68" s="176"/>
      <c r="Y68" s="176"/>
      <c r="Z68" s="177"/>
      <c r="AA68" s="177"/>
      <c r="AB68" s="164"/>
      <c r="AC68" s="164"/>
    </row>
    <row r="69" spans="1:29" s="189" customFormat="1" ht="15.75" x14ac:dyDescent="0.2">
      <c r="A69" s="175"/>
      <c r="B69" s="202"/>
      <c r="C69" s="202"/>
      <c r="D69" s="202"/>
      <c r="E69" s="202"/>
      <c r="F69" s="202"/>
      <c r="G69" s="202"/>
      <c r="H69" s="202"/>
      <c r="I69" s="202"/>
      <c r="J69" s="175"/>
      <c r="K69" s="175"/>
      <c r="L69" s="176"/>
      <c r="M69" s="176"/>
      <c r="N69" s="176"/>
      <c r="O69" s="176"/>
      <c r="P69" s="176"/>
      <c r="Q69" s="176"/>
      <c r="R69" s="176"/>
      <c r="S69" s="176"/>
      <c r="T69" s="176"/>
      <c r="U69" s="176"/>
      <c r="V69" s="175"/>
      <c r="W69" s="175"/>
      <c r="X69" s="176"/>
      <c r="Y69" s="176"/>
      <c r="Z69" s="177"/>
      <c r="AA69" s="177"/>
      <c r="AB69" s="164"/>
      <c r="AC69" s="164"/>
    </row>
    <row r="70" spans="1:29" s="189" customFormat="1" ht="15.75" x14ac:dyDescent="0.2">
      <c r="A70" s="175"/>
      <c r="B70" s="202"/>
      <c r="C70" s="202"/>
      <c r="D70" s="202"/>
      <c r="E70" s="202"/>
      <c r="F70" s="202"/>
      <c r="G70" s="202"/>
      <c r="H70" s="202"/>
      <c r="I70" s="202"/>
      <c r="J70" s="175"/>
      <c r="K70" s="175"/>
      <c r="L70" s="176"/>
      <c r="M70" s="176"/>
      <c r="N70" s="176"/>
      <c r="O70" s="176"/>
      <c r="P70" s="176"/>
      <c r="Q70" s="176"/>
      <c r="R70" s="176"/>
      <c r="S70" s="176"/>
      <c r="T70" s="176"/>
      <c r="U70" s="176"/>
      <c r="V70" s="175"/>
      <c r="W70" s="175"/>
      <c r="X70" s="176"/>
      <c r="Y70" s="176"/>
      <c r="Z70" s="177"/>
      <c r="AA70" s="177"/>
      <c r="AB70" s="164"/>
      <c r="AC70" s="164"/>
    </row>
    <row r="71" spans="1:29" s="189" customFormat="1" ht="15.75" x14ac:dyDescent="0.2">
      <c r="A71" s="175"/>
      <c r="B71" s="202"/>
      <c r="C71" s="202"/>
      <c r="D71" s="202"/>
      <c r="E71" s="202"/>
      <c r="F71" s="202"/>
      <c r="G71" s="202"/>
      <c r="H71" s="202"/>
      <c r="I71" s="202"/>
      <c r="J71" s="175"/>
      <c r="K71" s="175"/>
      <c r="L71" s="176"/>
      <c r="M71" s="176"/>
      <c r="N71" s="176"/>
      <c r="O71" s="176"/>
      <c r="P71" s="176"/>
      <c r="Q71" s="176"/>
      <c r="R71" s="176"/>
      <c r="S71" s="176"/>
      <c r="T71" s="176"/>
      <c r="U71" s="176"/>
      <c r="V71" s="175"/>
      <c r="W71" s="175"/>
      <c r="X71" s="176"/>
      <c r="Y71" s="176"/>
      <c r="Z71" s="177"/>
      <c r="AA71" s="177"/>
      <c r="AB71" s="164"/>
      <c r="AC71" s="164"/>
    </row>
    <row r="72" spans="1:29" s="189" customFormat="1" ht="15.75" x14ac:dyDescent="0.2">
      <c r="A72" s="175"/>
      <c r="B72" s="202"/>
      <c r="C72" s="202"/>
      <c r="D72" s="202"/>
      <c r="E72" s="202"/>
      <c r="F72" s="202"/>
      <c r="G72" s="202"/>
      <c r="H72" s="202"/>
      <c r="I72" s="202"/>
      <c r="J72" s="175"/>
      <c r="K72" s="175"/>
      <c r="L72" s="176"/>
      <c r="M72" s="176"/>
      <c r="N72" s="176"/>
      <c r="O72" s="176"/>
      <c r="P72" s="176"/>
      <c r="Q72" s="176"/>
      <c r="R72" s="176"/>
      <c r="S72" s="176"/>
      <c r="T72" s="176"/>
      <c r="U72" s="176"/>
      <c r="V72" s="175"/>
      <c r="W72" s="175"/>
      <c r="X72" s="176"/>
      <c r="Y72" s="176"/>
      <c r="Z72" s="177"/>
      <c r="AA72" s="177"/>
      <c r="AB72" s="164"/>
      <c r="AC72" s="164"/>
    </row>
    <row r="73" spans="1:29" s="189" customFormat="1" ht="15.75" x14ac:dyDescent="0.2">
      <c r="A73" s="175"/>
      <c r="B73" s="202"/>
      <c r="C73" s="202"/>
      <c r="D73" s="202"/>
      <c r="E73" s="202"/>
      <c r="F73" s="202"/>
      <c r="G73" s="202"/>
      <c r="H73" s="202"/>
      <c r="I73" s="202"/>
      <c r="J73" s="175"/>
      <c r="K73" s="175"/>
      <c r="L73" s="176"/>
      <c r="M73" s="176"/>
      <c r="N73" s="176"/>
      <c r="O73" s="176"/>
      <c r="P73" s="176"/>
      <c r="Q73" s="176"/>
      <c r="R73" s="176"/>
      <c r="S73" s="176"/>
      <c r="T73" s="176"/>
      <c r="U73" s="176"/>
      <c r="V73" s="175"/>
      <c r="W73" s="175"/>
      <c r="X73" s="176"/>
      <c r="Y73" s="176"/>
      <c r="Z73" s="177"/>
      <c r="AA73" s="177"/>
      <c r="AB73" s="164"/>
      <c r="AC73" s="164"/>
    </row>
    <row r="74" spans="1:29" s="189" customFormat="1" ht="15.75" x14ac:dyDescent="0.2">
      <c r="A74" s="175"/>
      <c r="B74" s="202"/>
      <c r="C74" s="202"/>
      <c r="D74" s="202"/>
      <c r="E74" s="202"/>
      <c r="F74" s="202"/>
      <c r="G74" s="202"/>
      <c r="H74" s="202"/>
      <c r="I74" s="202"/>
      <c r="J74" s="175"/>
      <c r="K74" s="175"/>
      <c r="L74" s="176"/>
      <c r="M74" s="176"/>
      <c r="N74" s="176"/>
      <c r="O74" s="176"/>
      <c r="P74" s="176"/>
      <c r="Q74" s="176"/>
      <c r="R74" s="176"/>
      <c r="S74" s="176"/>
      <c r="T74" s="176"/>
      <c r="U74" s="176"/>
      <c r="V74" s="175"/>
      <c r="W74" s="175"/>
      <c r="X74" s="176"/>
      <c r="Y74" s="176"/>
      <c r="Z74" s="177"/>
      <c r="AA74" s="177"/>
      <c r="AB74" s="164"/>
      <c r="AC74" s="164"/>
    </row>
    <row r="75" spans="1:29" s="189" customFormat="1" ht="15.75" x14ac:dyDescent="0.2">
      <c r="A75" s="175"/>
      <c r="B75" s="202"/>
      <c r="C75" s="202"/>
      <c r="D75" s="202"/>
      <c r="E75" s="202"/>
      <c r="F75" s="202"/>
      <c r="G75" s="202"/>
      <c r="H75" s="202"/>
      <c r="I75" s="202"/>
      <c r="J75" s="175"/>
      <c r="K75" s="175"/>
      <c r="L75" s="176"/>
      <c r="M75" s="176"/>
      <c r="N75" s="176"/>
      <c r="O75" s="176"/>
      <c r="P75" s="176"/>
      <c r="Q75" s="176"/>
      <c r="R75" s="176"/>
      <c r="S75" s="176"/>
      <c r="T75" s="176"/>
      <c r="U75" s="176"/>
      <c r="V75" s="175"/>
      <c r="W75" s="175"/>
      <c r="X75" s="176"/>
      <c r="Y75" s="176"/>
      <c r="Z75" s="177"/>
      <c r="AA75" s="177"/>
      <c r="AB75" s="164"/>
      <c r="AC75" s="164"/>
    </row>
    <row r="76" spans="1:29" s="189" customFormat="1" ht="15.75" x14ac:dyDescent="0.2">
      <c r="A76" s="175"/>
      <c r="B76" s="202"/>
      <c r="C76" s="202"/>
      <c r="D76" s="202"/>
      <c r="E76" s="202"/>
      <c r="F76" s="202"/>
      <c r="G76" s="202"/>
      <c r="H76" s="202"/>
      <c r="I76" s="202"/>
      <c r="J76" s="175"/>
      <c r="K76" s="175"/>
      <c r="L76" s="176"/>
      <c r="M76" s="176"/>
      <c r="N76" s="176"/>
      <c r="O76" s="176"/>
      <c r="P76" s="176"/>
      <c r="Q76" s="176"/>
      <c r="R76" s="176"/>
      <c r="S76" s="176"/>
      <c r="T76" s="176"/>
      <c r="U76" s="176"/>
      <c r="V76" s="175"/>
      <c r="W76" s="175"/>
      <c r="X76" s="176"/>
      <c r="Y76" s="176"/>
      <c r="Z76" s="177"/>
      <c r="AA76" s="177"/>
      <c r="AB76" s="164"/>
      <c r="AC76" s="164"/>
    </row>
    <row r="77" spans="1:29" s="189" customFormat="1" ht="15.75" x14ac:dyDescent="0.2">
      <c r="A77" s="175"/>
      <c r="B77" s="202"/>
      <c r="C77" s="202"/>
      <c r="D77" s="202"/>
      <c r="E77" s="202"/>
      <c r="F77" s="202"/>
      <c r="G77" s="202"/>
      <c r="H77" s="202"/>
      <c r="I77" s="202"/>
      <c r="J77" s="175"/>
      <c r="K77" s="175"/>
      <c r="L77" s="176"/>
      <c r="M77" s="176"/>
      <c r="N77" s="176"/>
      <c r="O77" s="176"/>
      <c r="P77" s="176"/>
      <c r="Q77" s="176"/>
      <c r="R77" s="176"/>
      <c r="S77" s="176"/>
      <c r="T77" s="176"/>
      <c r="U77" s="176"/>
      <c r="V77" s="175"/>
      <c r="W77" s="175"/>
      <c r="X77" s="176"/>
      <c r="Y77" s="176"/>
      <c r="Z77" s="177"/>
      <c r="AA77" s="177"/>
      <c r="AB77" s="164"/>
      <c r="AC77" s="164"/>
    </row>
    <row r="78" spans="1:29" s="189" customFormat="1" ht="15.75" x14ac:dyDescent="0.2">
      <c r="A78" s="175"/>
      <c r="B78" s="202"/>
      <c r="C78" s="202"/>
      <c r="D78" s="202"/>
      <c r="E78" s="202"/>
      <c r="F78" s="202"/>
      <c r="G78" s="202"/>
      <c r="H78" s="202"/>
      <c r="I78" s="202"/>
      <c r="J78" s="175"/>
      <c r="K78" s="175"/>
      <c r="L78" s="176"/>
      <c r="M78" s="176"/>
      <c r="N78" s="176"/>
      <c r="O78" s="176"/>
      <c r="P78" s="176"/>
      <c r="Q78" s="176"/>
      <c r="R78" s="176"/>
      <c r="S78" s="176"/>
      <c r="T78" s="176"/>
      <c r="U78" s="176"/>
      <c r="V78" s="175"/>
      <c r="W78" s="175"/>
      <c r="X78" s="176"/>
      <c r="Y78" s="176"/>
      <c r="Z78" s="177"/>
      <c r="AA78" s="177"/>
      <c r="AB78" s="164"/>
      <c r="AC78" s="164"/>
    </row>
    <row r="79" spans="1:29" s="189" customFormat="1" ht="15.75" x14ac:dyDescent="0.2">
      <c r="A79" s="175"/>
      <c r="B79" s="202"/>
      <c r="C79" s="202"/>
      <c r="D79" s="202"/>
      <c r="E79" s="202"/>
      <c r="F79" s="202"/>
      <c r="G79" s="202"/>
      <c r="H79" s="202"/>
      <c r="I79" s="202"/>
      <c r="J79" s="175"/>
      <c r="K79" s="175"/>
      <c r="L79" s="176"/>
      <c r="M79" s="176"/>
      <c r="N79" s="176"/>
      <c r="O79" s="176"/>
      <c r="P79" s="176"/>
      <c r="Q79" s="176"/>
      <c r="R79" s="176"/>
      <c r="S79" s="176"/>
      <c r="T79" s="176"/>
      <c r="U79" s="176"/>
      <c r="V79" s="175"/>
      <c r="W79" s="175"/>
      <c r="X79" s="176"/>
      <c r="Y79" s="176"/>
      <c r="Z79" s="177"/>
      <c r="AA79" s="177"/>
      <c r="AB79" s="164"/>
      <c r="AC79" s="164"/>
    </row>
    <row r="80" spans="1:29" s="162" customFormat="1" ht="15" x14ac:dyDescent="0.2">
      <c r="A80" s="175"/>
      <c r="B80" s="202"/>
      <c r="C80" s="202"/>
      <c r="D80" s="202"/>
      <c r="E80" s="202"/>
      <c r="F80" s="202"/>
      <c r="G80" s="202"/>
      <c r="H80" s="202"/>
      <c r="I80" s="202"/>
      <c r="J80" s="175"/>
      <c r="K80" s="175"/>
      <c r="L80" s="176"/>
      <c r="M80" s="176"/>
      <c r="N80" s="176"/>
      <c r="O80" s="176"/>
      <c r="P80" s="176"/>
      <c r="Q80" s="176"/>
      <c r="R80" s="176"/>
      <c r="S80" s="176"/>
      <c r="T80" s="176"/>
      <c r="U80" s="176"/>
      <c r="V80" s="175"/>
      <c r="W80" s="175"/>
      <c r="X80" s="176"/>
      <c r="Y80" s="176"/>
      <c r="Z80" s="177"/>
      <c r="AA80" s="177"/>
      <c r="AB80" s="164"/>
      <c r="AC80" s="164"/>
    </row>
    <row r="81" spans="1:29" s="162" customFormat="1" ht="15" x14ac:dyDescent="0.2">
      <c r="A81" s="175"/>
      <c r="B81" s="202"/>
      <c r="C81" s="202"/>
      <c r="D81" s="202"/>
      <c r="E81" s="202"/>
      <c r="F81" s="202"/>
      <c r="G81" s="202"/>
      <c r="H81" s="202"/>
      <c r="I81" s="202"/>
      <c r="J81" s="175"/>
      <c r="K81" s="175"/>
      <c r="L81" s="176"/>
      <c r="M81" s="176"/>
      <c r="N81" s="176"/>
      <c r="O81" s="176"/>
      <c r="P81" s="176"/>
      <c r="Q81" s="176"/>
      <c r="R81" s="176"/>
      <c r="S81" s="176"/>
      <c r="T81" s="176"/>
      <c r="U81" s="176"/>
      <c r="V81" s="175"/>
      <c r="W81" s="175"/>
      <c r="X81" s="176"/>
      <c r="Y81" s="176"/>
      <c r="Z81" s="177"/>
      <c r="AA81" s="177"/>
      <c r="AB81" s="164"/>
      <c r="AC81" s="164"/>
    </row>
    <row r="82" spans="1:29" s="162" customFormat="1" ht="15" x14ac:dyDescent="0.2">
      <c r="A82" s="175"/>
      <c r="B82" s="202"/>
      <c r="C82" s="202"/>
      <c r="D82" s="202"/>
      <c r="E82" s="202"/>
      <c r="F82" s="202"/>
      <c r="G82" s="202"/>
      <c r="H82" s="202"/>
      <c r="I82" s="202"/>
      <c r="J82" s="175"/>
      <c r="K82" s="175"/>
      <c r="L82" s="176"/>
      <c r="M82" s="176"/>
      <c r="N82" s="176"/>
      <c r="O82" s="176"/>
      <c r="P82" s="176"/>
      <c r="Q82" s="176"/>
      <c r="R82" s="176"/>
      <c r="S82" s="176"/>
      <c r="T82" s="176"/>
      <c r="U82" s="176"/>
      <c r="V82" s="175"/>
      <c r="W82" s="175"/>
      <c r="X82" s="176"/>
      <c r="Y82" s="176"/>
      <c r="Z82" s="177"/>
      <c r="AA82" s="177"/>
      <c r="AB82" s="164"/>
      <c r="AC82" s="164"/>
    </row>
    <row r="83" spans="1:29" s="162" customFormat="1" ht="15" x14ac:dyDescent="0.2">
      <c r="A83" s="175"/>
      <c r="B83" s="202"/>
      <c r="C83" s="202"/>
      <c r="D83" s="202"/>
      <c r="E83" s="202"/>
      <c r="F83" s="202"/>
      <c r="G83" s="202"/>
      <c r="H83" s="202"/>
      <c r="I83" s="202"/>
      <c r="J83" s="175"/>
      <c r="K83" s="175"/>
      <c r="L83" s="176"/>
      <c r="M83" s="176"/>
      <c r="N83" s="176"/>
      <c r="O83" s="176"/>
      <c r="P83" s="176"/>
      <c r="Q83" s="176"/>
      <c r="R83" s="176"/>
      <c r="S83" s="176"/>
      <c r="T83" s="176"/>
      <c r="U83" s="176"/>
      <c r="V83" s="175"/>
      <c r="W83" s="175"/>
      <c r="X83" s="176"/>
      <c r="Y83" s="176"/>
      <c r="Z83" s="177"/>
      <c r="AA83" s="177"/>
      <c r="AB83" s="164"/>
      <c r="AC83" s="164"/>
    </row>
    <row r="84" spans="1:29" s="162" customFormat="1" ht="15" x14ac:dyDescent="0.2">
      <c r="A84" s="175"/>
      <c r="B84" s="202"/>
      <c r="C84" s="202"/>
      <c r="D84" s="202"/>
      <c r="E84" s="202"/>
      <c r="F84" s="202"/>
      <c r="G84" s="202"/>
      <c r="H84" s="202"/>
      <c r="I84" s="202"/>
      <c r="J84" s="175"/>
      <c r="K84" s="175"/>
      <c r="L84" s="176"/>
      <c r="M84" s="176"/>
      <c r="N84" s="176"/>
      <c r="O84" s="176"/>
      <c r="P84" s="176"/>
      <c r="Q84" s="176"/>
      <c r="R84" s="176"/>
      <c r="S84" s="176"/>
      <c r="T84" s="176"/>
      <c r="U84" s="176"/>
      <c r="V84" s="175"/>
      <c r="W84" s="175"/>
      <c r="X84" s="176"/>
      <c r="Y84" s="176"/>
      <c r="Z84" s="177"/>
      <c r="AA84" s="177"/>
      <c r="AB84" s="164"/>
      <c r="AC84" s="164"/>
    </row>
    <row r="85" spans="1:29" s="162" customFormat="1" ht="15" x14ac:dyDescent="0.2">
      <c r="A85" s="175"/>
      <c r="B85" s="202"/>
      <c r="C85" s="202"/>
      <c r="D85" s="202"/>
      <c r="E85" s="202"/>
      <c r="F85" s="202"/>
      <c r="G85" s="202"/>
      <c r="H85" s="202"/>
      <c r="I85" s="202"/>
      <c r="J85" s="175"/>
      <c r="K85" s="175"/>
      <c r="L85" s="176"/>
      <c r="M85" s="176"/>
      <c r="N85" s="176"/>
      <c r="O85" s="176"/>
      <c r="P85" s="176"/>
      <c r="Q85" s="176"/>
      <c r="R85" s="176"/>
      <c r="S85" s="176"/>
      <c r="T85" s="176"/>
      <c r="U85" s="176"/>
      <c r="V85" s="175"/>
      <c r="W85" s="175"/>
      <c r="X85" s="176"/>
      <c r="Y85" s="176"/>
      <c r="Z85" s="177"/>
      <c r="AA85" s="177"/>
      <c r="AB85" s="164"/>
      <c r="AC85" s="164"/>
    </row>
    <row r="86" spans="1:29" s="162" customFormat="1" ht="15" x14ac:dyDescent="0.2">
      <c r="A86" s="175"/>
      <c r="B86" s="202"/>
      <c r="C86" s="202"/>
      <c r="D86" s="202"/>
      <c r="E86" s="202"/>
      <c r="F86" s="202"/>
      <c r="G86" s="202"/>
      <c r="H86" s="202"/>
      <c r="I86" s="202"/>
      <c r="J86" s="175"/>
      <c r="K86" s="175"/>
      <c r="L86" s="176"/>
      <c r="M86" s="176"/>
      <c r="N86" s="176"/>
      <c r="O86" s="176"/>
      <c r="P86" s="176"/>
      <c r="Q86" s="176"/>
      <c r="R86" s="176"/>
      <c r="S86" s="176"/>
      <c r="T86" s="176"/>
      <c r="U86" s="176"/>
      <c r="V86" s="175"/>
      <c r="W86" s="175"/>
      <c r="X86" s="176"/>
      <c r="Y86" s="176"/>
      <c r="Z86" s="177"/>
      <c r="AA86" s="177"/>
      <c r="AB86" s="164"/>
      <c r="AC86" s="164"/>
    </row>
    <row r="87" spans="1:29" s="162" customFormat="1" ht="15" x14ac:dyDescent="0.2">
      <c r="A87" s="175"/>
      <c r="B87" s="202"/>
      <c r="C87" s="202"/>
      <c r="D87" s="202"/>
      <c r="E87" s="202"/>
      <c r="F87" s="202"/>
      <c r="G87" s="202"/>
      <c r="H87" s="202"/>
      <c r="I87" s="202"/>
      <c r="J87" s="175"/>
      <c r="K87" s="175"/>
      <c r="L87" s="176"/>
      <c r="M87" s="176"/>
      <c r="N87" s="176"/>
      <c r="O87" s="176"/>
      <c r="P87" s="176"/>
      <c r="Q87" s="176"/>
      <c r="R87" s="176"/>
      <c r="S87" s="176"/>
      <c r="T87" s="176"/>
      <c r="U87" s="176"/>
      <c r="V87" s="175"/>
      <c r="W87" s="175"/>
      <c r="X87" s="176"/>
      <c r="Y87" s="176"/>
      <c r="Z87" s="177"/>
      <c r="AA87" s="177"/>
      <c r="AB87" s="164"/>
      <c r="AC87" s="164"/>
    </row>
    <row r="88" spans="1:29" s="162" customFormat="1" ht="15" x14ac:dyDescent="0.2">
      <c r="A88" s="175"/>
      <c r="B88" s="202"/>
      <c r="C88" s="202"/>
      <c r="D88" s="202"/>
      <c r="E88" s="202"/>
      <c r="F88" s="202"/>
      <c r="G88" s="202"/>
      <c r="H88" s="202"/>
      <c r="I88" s="202"/>
      <c r="J88" s="175"/>
      <c r="K88" s="175"/>
      <c r="L88" s="176"/>
      <c r="M88" s="176"/>
      <c r="N88" s="176"/>
      <c r="O88" s="176"/>
      <c r="P88" s="176"/>
      <c r="Q88" s="176"/>
      <c r="R88" s="176"/>
      <c r="S88" s="176"/>
      <c r="T88" s="176"/>
      <c r="U88" s="176"/>
      <c r="V88" s="175"/>
      <c r="W88" s="175"/>
      <c r="X88" s="176"/>
      <c r="Y88" s="176"/>
      <c r="Z88" s="177"/>
      <c r="AA88" s="177"/>
      <c r="AB88" s="164"/>
      <c r="AC88" s="164"/>
    </row>
    <row r="89" spans="1:29" s="162" customFormat="1" ht="15" x14ac:dyDescent="0.2">
      <c r="A89" s="175"/>
      <c r="B89" s="202"/>
      <c r="C89" s="202"/>
      <c r="D89" s="202"/>
      <c r="E89" s="202"/>
      <c r="F89" s="202"/>
      <c r="G89" s="202"/>
      <c r="H89" s="202"/>
      <c r="I89" s="202"/>
      <c r="J89" s="175"/>
      <c r="K89" s="175"/>
      <c r="L89" s="176"/>
      <c r="M89" s="176"/>
      <c r="N89" s="176"/>
      <c r="O89" s="176"/>
      <c r="P89" s="176"/>
      <c r="Q89" s="176"/>
      <c r="R89" s="176"/>
      <c r="S89" s="176"/>
      <c r="T89" s="176"/>
      <c r="U89" s="176"/>
      <c r="V89" s="175"/>
      <c r="W89" s="175"/>
      <c r="X89" s="176"/>
      <c r="Y89" s="176"/>
      <c r="Z89" s="177"/>
      <c r="AA89" s="177"/>
      <c r="AB89" s="164"/>
      <c r="AC89" s="164"/>
    </row>
    <row r="90" spans="1:29" s="162" customFormat="1" ht="15" x14ac:dyDescent="0.2">
      <c r="A90" s="175"/>
      <c r="B90" s="202"/>
      <c r="C90" s="202"/>
      <c r="D90" s="202"/>
      <c r="E90" s="202"/>
      <c r="F90" s="202"/>
      <c r="G90" s="202"/>
      <c r="H90" s="202"/>
      <c r="I90" s="202"/>
      <c r="J90" s="175"/>
      <c r="K90" s="175"/>
      <c r="L90" s="176"/>
      <c r="M90" s="176"/>
      <c r="N90" s="176"/>
      <c r="O90" s="176"/>
      <c r="P90" s="176"/>
      <c r="Q90" s="176"/>
      <c r="R90" s="176"/>
      <c r="S90" s="176"/>
      <c r="T90" s="176"/>
      <c r="U90" s="176"/>
      <c r="V90" s="175"/>
      <c r="W90" s="175"/>
      <c r="X90" s="176"/>
      <c r="Y90" s="176"/>
      <c r="Z90" s="177"/>
      <c r="AA90" s="177"/>
      <c r="AB90" s="164"/>
      <c r="AC90" s="164"/>
    </row>
    <row r="91" spans="1:29" s="162" customFormat="1" ht="15" x14ac:dyDescent="0.2">
      <c r="A91" s="175"/>
      <c r="B91" s="202"/>
      <c r="C91" s="202"/>
      <c r="D91" s="202"/>
      <c r="E91" s="202"/>
      <c r="F91" s="202"/>
      <c r="G91" s="202"/>
      <c r="H91" s="202"/>
      <c r="I91" s="202"/>
      <c r="J91" s="175"/>
      <c r="K91" s="175"/>
      <c r="L91" s="176"/>
      <c r="M91" s="176"/>
      <c r="N91" s="176"/>
      <c r="O91" s="176"/>
      <c r="P91" s="176"/>
      <c r="Q91" s="176"/>
      <c r="R91" s="176"/>
      <c r="S91" s="176"/>
      <c r="T91" s="176"/>
      <c r="U91" s="176"/>
      <c r="V91" s="175"/>
      <c r="W91" s="175"/>
      <c r="X91" s="176"/>
      <c r="Y91" s="176"/>
      <c r="Z91" s="177"/>
      <c r="AA91" s="177"/>
      <c r="AB91" s="164"/>
      <c r="AC91" s="164"/>
    </row>
    <row r="92" spans="1:29" s="162" customFormat="1" ht="15" x14ac:dyDescent="0.2">
      <c r="A92" s="175"/>
      <c r="B92" s="202"/>
      <c r="C92" s="202"/>
      <c r="D92" s="202"/>
      <c r="E92" s="202"/>
      <c r="F92" s="202"/>
      <c r="G92" s="202"/>
      <c r="H92" s="202"/>
      <c r="I92" s="202"/>
      <c r="J92" s="175"/>
      <c r="K92" s="175"/>
      <c r="L92" s="176"/>
      <c r="M92" s="176"/>
      <c r="N92" s="176"/>
      <c r="O92" s="176"/>
      <c r="P92" s="176"/>
      <c r="Q92" s="176"/>
      <c r="R92" s="176"/>
      <c r="S92" s="176"/>
      <c r="T92" s="176"/>
      <c r="U92" s="176"/>
      <c r="V92" s="175"/>
      <c r="W92" s="175"/>
      <c r="X92" s="176"/>
      <c r="Y92" s="176"/>
      <c r="Z92" s="177"/>
      <c r="AA92" s="177"/>
      <c r="AB92" s="164"/>
      <c r="AC92" s="164"/>
    </row>
    <row r="93" spans="1:29" s="162" customFormat="1" ht="15" x14ac:dyDescent="0.2">
      <c r="A93" s="175"/>
      <c r="B93" s="202"/>
      <c r="C93" s="202"/>
      <c r="D93" s="202"/>
      <c r="E93" s="202"/>
      <c r="F93" s="202"/>
      <c r="G93" s="202"/>
      <c r="H93" s="202"/>
      <c r="I93" s="202"/>
      <c r="J93" s="175"/>
      <c r="K93" s="175"/>
      <c r="L93" s="176"/>
      <c r="M93" s="176"/>
      <c r="N93" s="176"/>
      <c r="O93" s="176"/>
      <c r="P93" s="176"/>
      <c r="Q93" s="176"/>
      <c r="R93" s="176"/>
      <c r="S93" s="176"/>
      <c r="T93" s="176"/>
      <c r="U93" s="176"/>
      <c r="V93" s="175"/>
      <c r="W93" s="175"/>
      <c r="X93" s="176"/>
      <c r="Y93" s="176"/>
      <c r="Z93" s="177"/>
      <c r="AA93" s="177"/>
      <c r="AB93" s="164"/>
      <c r="AC93" s="164"/>
    </row>
    <row r="94" spans="1:29" s="162" customFormat="1" ht="15" x14ac:dyDescent="0.2">
      <c r="A94" s="175"/>
      <c r="B94" s="202"/>
      <c r="C94" s="202"/>
      <c r="D94" s="202"/>
      <c r="E94" s="202"/>
      <c r="F94" s="202"/>
      <c r="G94" s="202"/>
      <c r="H94" s="202"/>
      <c r="I94" s="202"/>
      <c r="J94" s="175"/>
      <c r="K94" s="175"/>
      <c r="L94" s="176"/>
      <c r="M94" s="176"/>
      <c r="N94" s="176"/>
      <c r="O94" s="176"/>
      <c r="P94" s="176"/>
      <c r="Q94" s="176"/>
      <c r="R94" s="176"/>
      <c r="S94" s="176"/>
      <c r="T94" s="176"/>
      <c r="U94" s="176"/>
      <c r="V94" s="175"/>
      <c r="W94" s="175"/>
      <c r="X94" s="176"/>
      <c r="Y94" s="176"/>
      <c r="Z94" s="177"/>
      <c r="AA94" s="177"/>
      <c r="AB94" s="164"/>
      <c r="AC94" s="164"/>
    </row>
    <row r="95" spans="1:29" s="162" customFormat="1" ht="15" x14ac:dyDescent="0.2">
      <c r="A95" s="175"/>
      <c r="B95" s="202"/>
      <c r="C95" s="202"/>
      <c r="D95" s="202"/>
      <c r="E95" s="202"/>
      <c r="F95" s="202"/>
      <c r="G95" s="202"/>
      <c r="H95" s="202"/>
      <c r="I95" s="202"/>
      <c r="J95" s="175"/>
      <c r="K95" s="175"/>
      <c r="L95" s="176"/>
      <c r="M95" s="176"/>
      <c r="N95" s="176"/>
      <c r="O95" s="176"/>
      <c r="P95" s="176"/>
      <c r="Q95" s="176"/>
      <c r="R95" s="176"/>
      <c r="S95" s="176"/>
      <c r="T95" s="176"/>
      <c r="U95" s="176"/>
      <c r="V95" s="175"/>
      <c r="W95" s="175"/>
      <c r="X95" s="176"/>
      <c r="Y95" s="176"/>
      <c r="Z95" s="177"/>
      <c r="AA95" s="177"/>
      <c r="AB95" s="164"/>
      <c r="AC95" s="164"/>
    </row>
    <row r="96" spans="1:29" s="162" customFormat="1" ht="15" x14ac:dyDescent="0.2">
      <c r="A96" s="175"/>
      <c r="B96" s="202"/>
      <c r="C96" s="202"/>
      <c r="D96" s="202"/>
      <c r="E96" s="202"/>
      <c r="F96" s="202"/>
      <c r="G96" s="202"/>
      <c r="H96" s="202"/>
      <c r="I96" s="202"/>
      <c r="J96" s="175"/>
      <c r="K96" s="175"/>
      <c r="L96" s="176"/>
      <c r="M96" s="176"/>
      <c r="N96" s="176"/>
      <c r="O96" s="176"/>
      <c r="P96" s="176"/>
      <c r="Q96" s="176"/>
      <c r="R96" s="176"/>
      <c r="S96" s="176"/>
      <c r="T96" s="176"/>
      <c r="U96" s="176"/>
      <c r="V96" s="175"/>
      <c r="W96" s="175"/>
      <c r="X96" s="176"/>
      <c r="Y96" s="176"/>
      <c r="Z96" s="177"/>
      <c r="AA96" s="177"/>
      <c r="AB96" s="164"/>
      <c r="AC96" s="164"/>
    </row>
    <row r="97" spans="1:29" s="162" customFormat="1" ht="15" x14ac:dyDescent="0.2">
      <c r="A97" s="175"/>
      <c r="B97" s="202"/>
      <c r="C97" s="202"/>
      <c r="D97" s="202"/>
      <c r="E97" s="202"/>
      <c r="F97" s="202"/>
      <c r="G97" s="202"/>
      <c r="H97" s="202"/>
      <c r="I97" s="202"/>
      <c r="J97" s="175"/>
      <c r="K97" s="175"/>
      <c r="L97" s="176"/>
      <c r="M97" s="176"/>
      <c r="N97" s="176"/>
      <c r="O97" s="176"/>
      <c r="P97" s="176"/>
      <c r="Q97" s="176"/>
      <c r="R97" s="176"/>
      <c r="S97" s="176"/>
      <c r="T97" s="176"/>
      <c r="U97" s="176"/>
      <c r="V97" s="175"/>
      <c r="W97" s="175"/>
      <c r="X97" s="176"/>
      <c r="Y97" s="176"/>
      <c r="Z97" s="177"/>
      <c r="AA97" s="177"/>
      <c r="AB97" s="164"/>
      <c r="AC97" s="164"/>
    </row>
    <row r="98" spans="1:29" s="162" customFormat="1" ht="15" x14ac:dyDescent="0.2">
      <c r="A98" s="175"/>
      <c r="B98" s="202"/>
      <c r="C98" s="202"/>
      <c r="D98" s="202"/>
      <c r="E98" s="202"/>
      <c r="F98" s="202"/>
      <c r="G98" s="202"/>
      <c r="H98" s="202"/>
      <c r="I98" s="202"/>
      <c r="J98" s="175"/>
      <c r="K98" s="175"/>
      <c r="L98" s="176"/>
      <c r="M98" s="176"/>
      <c r="N98" s="176"/>
      <c r="O98" s="176"/>
      <c r="P98" s="176"/>
      <c r="Q98" s="176"/>
      <c r="R98" s="176"/>
      <c r="S98" s="176"/>
      <c r="T98" s="176"/>
      <c r="U98" s="176"/>
      <c r="V98" s="175"/>
      <c r="W98" s="175"/>
      <c r="X98" s="176"/>
      <c r="Y98" s="176"/>
      <c r="Z98" s="177"/>
      <c r="AA98" s="177"/>
      <c r="AB98" s="164"/>
      <c r="AC98" s="164"/>
    </row>
    <row r="99" spans="1:29" s="162" customFormat="1" ht="15" x14ac:dyDescent="0.2">
      <c r="A99" s="175"/>
      <c r="B99" s="202"/>
      <c r="C99" s="202"/>
      <c r="D99" s="202"/>
      <c r="E99" s="202"/>
      <c r="F99" s="202"/>
      <c r="G99" s="202"/>
      <c r="H99" s="202"/>
      <c r="I99" s="202"/>
      <c r="J99" s="175"/>
      <c r="K99" s="175"/>
      <c r="L99" s="176"/>
      <c r="M99" s="176"/>
      <c r="N99" s="176"/>
      <c r="O99" s="176"/>
      <c r="P99" s="176"/>
      <c r="Q99" s="176"/>
      <c r="R99" s="176"/>
      <c r="S99" s="176"/>
      <c r="T99" s="176"/>
      <c r="U99" s="176"/>
      <c r="V99" s="175"/>
      <c r="W99" s="175"/>
      <c r="X99" s="176"/>
      <c r="Y99" s="176"/>
      <c r="Z99" s="177"/>
      <c r="AA99" s="177"/>
      <c r="AB99" s="164"/>
      <c r="AC99" s="164"/>
    </row>
    <row r="100" spans="1:29" s="162" customFormat="1" ht="15" x14ac:dyDescent="0.2">
      <c r="A100" s="175"/>
      <c r="B100" s="202"/>
      <c r="C100" s="202"/>
      <c r="D100" s="202"/>
      <c r="E100" s="202"/>
      <c r="F100" s="202"/>
      <c r="G100" s="202"/>
      <c r="H100" s="202"/>
      <c r="I100" s="202"/>
      <c r="J100" s="175"/>
      <c r="K100" s="175"/>
      <c r="L100" s="176"/>
      <c r="M100" s="176"/>
      <c r="N100" s="176"/>
      <c r="O100" s="176"/>
      <c r="P100" s="176"/>
      <c r="Q100" s="176"/>
      <c r="R100" s="176"/>
      <c r="S100" s="176"/>
      <c r="T100" s="176"/>
      <c r="U100" s="176"/>
      <c r="V100" s="175"/>
      <c r="W100" s="175"/>
      <c r="X100" s="176"/>
      <c r="Y100" s="176"/>
      <c r="Z100" s="177"/>
      <c r="AA100" s="177"/>
      <c r="AB100" s="164"/>
      <c r="AC100" s="164"/>
    </row>
  </sheetData>
  <sheetProtection algorithmName="SHA-512" hashValue="A/54TdzosmsyVpJ5ePXoZXs5VhTvxhzEeadepCIoiJRgdT+MHlc8+ZIoPYDzgJbSs57e9BBIQFFdurda5Kgh0w==" saltValue="kf2lfIMu5iAadUj/bPQanQ==" spinCount="100000" sheet="1" formatColumns="0"/>
  <mergeCells count="3">
    <mergeCell ref="A1:D1"/>
    <mergeCell ref="A56:D56"/>
    <mergeCell ref="A55:H55"/>
  </mergeCells>
  <pageMargins left="0.50245098039215685" right="0.39215686274509803" top="0.43478260869565216" bottom="0.3079710144927536" header="0.31496062992125984" footer="0.31496062992125984"/>
  <pageSetup paperSize="9" scale="77" fitToHeight="0" orientation="landscape" blackAndWhite="1" r:id="rId1"/>
  <rowBreaks count="1" manualBreakCount="1">
    <brk id="23" max="16383" man="1"/>
  </rowBreaks>
  <colBreaks count="1" manualBreakCount="1">
    <brk id="13" max="5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I97"/>
  <sheetViews>
    <sheetView view="pageLayout" zoomScale="80" zoomScaleNormal="100" zoomScalePageLayoutView="80" workbookViewId="0">
      <selection activeCell="D45" sqref="D45"/>
    </sheetView>
  </sheetViews>
  <sheetFormatPr defaultColWidth="9.140625" defaultRowHeight="12.75" x14ac:dyDescent="0.2"/>
  <cols>
    <col min="1" max="1" width="37" style="150" customWidth="1"/>
    <col min="2" max="4" width="10.5703125" style="164" bestFit="1" customWidth="1"/>
    <col min="5" max="9" width="10.5703125" style="146" bestFit="1" customWidth="1"/>
    <col min="10" max="16384" width="9.140625" style="146"/>
  </cols>
  <sheetData>
    <row r="1" spans="1:9" s="143" customFormat="1" ht="18" x14ac:dyDescent="0.2">
      <c r="A1" s="224" t="s">
        <v>214</v>
      </c>
      <c r="B1" s="224"/>
      <c r="C1" s="224"/>
      <c r="D1" s="224"/>
    </row>
    <row r="2" spans="1:9" s="143" customFormat="1" ht="46.5" customHeight="1" x14ac:dyDescent="0.2">
      <c r="A2" s="225" t="s">
        <v>215</v>
      </c>
      <c r="B2" s="225"/>
      <c r="C2" s="225"/>
      <c r="D2" s="225"/>
      <c r="E2" s="227" t="s">
        <v>242</v>
      </c>
      <c r="F2" s="227"/>
      <c r="G2" s="227"/>
      <c r="H2" s="227"/>
      <c r="I2" s="227"/>
    </row>
    <row r="3" spans="1:9" s="143" customFormat="1" ht="18" x14ac:dyDescent="0.2">
      <c r="A3" s="226"/>
      <c r="B3" s="226"/>
      <c r="C3" s="226"/>
      <c r="D3" s="226"/>
    </row>
    <row r="4" spans="1:9" x14ac:dyDescent="0.2">
      <c r="A4" s="144" t="s">
        <v>103</v>
      </c>
      <c r="B4" s="145" t="str">
        <f>'1-Bilant'!B5</f>
        <v>N-2</v>
      </c>
      <c r="C4" s="145" t="str">
        <f>'1-Bilant'!C5</f>
        <v>N-1</v>
      </c>
      <c r="D4" s="145" t="str">
        <f>'1-Bilant'!D5</f>
        <v>N</v>
      </c>
      <c r="E4" s="145">
        <f>'1-Bilant'!E5</f>
        <v>1</v>
      </c>
      <c r="F4" s="145">
        <f>'1-Bilant'!F5</f>
        <v>2</v>
      </c>
      <c r="G4" s="145">
        <f>'1-Bilant'!G5</f>
        <v>3</v>
      </c>
      <c r="H4" s="145">
        <f>'1-Bilant'!H5</f>
        <v>4</v>
      </c>
      <c r="I4" s="145">
        <f>'1-Bilant'!I5</f>
        <v>5</v>
      </c>
    </row>
    <row r="5" spans="1:9" x14ac:dyDescent="0.2">
      <c r="A5" s="147" t="s">
        <v>149</v>
      </c>
      <c r="B5" s="148">
        <f>'1C-Analiza_fin_extinsa'!B21-'1C-Analiza_fin_extinsa'!B16-'1C-Analiza_fin_extinsa'!B11</f>
        <v>0</v>
      </c>
      <c r="C5" s="148">
        <f>'1C-Analiza_fin_extinsa'!C21-'1C-Analiza_fin_extinsa'!C16-'1C-Analiza_fin_extinsa'!C11</f>
        <v>0</v>
      </c>
      <c r="D5" s="148">
        <f>'1C-Analiza_fin_extinsa'!D21-'1C-Analiza_fin_extinsa'!D16-'1C-Analiza_fin_extinsa'!D11</f>
        <v>0</v>
      </c>
      <c r="E5" s="148">
        <f>'1C-Analiza_fin_extinsa'!E21-'1C-Analiza_fin_extinsa'!E16-'1C-Analiza_fin_extinsa'!E11</f>
        <v>0</v>
      </c>
      <c r="F5" s="148">
        <f>'1C-Analiza_fin_extinsa'!F21-'1C-Analiza_fin_extinsa'!F16-'1C-Analiza_fin_extinsa'!F11</f>
        <v>0</v>
      </c>
      <c r="G5" s="148">
        <f>'1C-Analiza_fin_extinsa'!G21-'1C-Analiza_fin_extinsa'!G16-'1C-Analiza_fin_extinsa'!G11</f>
        <v>0</v>
      </c>
      <c r="H5" s="148">
        <f>'1C-Analiza_fin_extinsa'!H21-'1C-Analiza_fin_extinsa'!H16-'1C-Analiza_fin_extinsa'!H11</f>
        <v>0</v>
      </c>
      <c r="I5" s="148">
        <f>'1C-Analiza_fin_extinsa'!I21-'1C-Analiza_fin_extinsa'!I16-'1C-Analiza_fin_extinsa'!I11</f>
        <v>0</v>
      </c>
    </row>
    <row r="6" spans="1:9" ht="25.5" x14ac:dyDescent="0.2">
      <c r="A6" s="147" t="s">
        <v>150</v>
      </c>
      <c r="B6" s="148">
        <f>'1C-Analiza_fin_extinsa'!B20+'1C-Analiza_fin_extinsa'!B16-'1C-Analiza_fin_extinsa'!B4</f>
        <v>0</v>
      </c>
      <c r="C6" s="148">
        <f>'1C-Analiza_fin_extinsa'!C20+'1C-Analiza_fin_extinsa'!C16-'1C-Analiza_fin_extinsa'!C4</f>
        <v>0</v>
      </c>
      <c r="D6" s="148">
        <f>'1C-Analiza_fin_extinsa'!D20+'1C-Analiza_fin_extinsa'!D16-'1C-Analiza_fin_extinsa'!D4</f>
        <v>0</v>
      </c>
      <c r="E6" s="148">
        <f>'1C-Analiza_fin_extinsa'!E20+'1C-Analiza_fin_extinsa'!E16-'1C-Analiza_fin_extinsa'!E4</f>
        <v>0</v>
      </c>
      <c r="F6" s="148">
        <f>'1C-Analiza_fin_extinsa'!F20+'1C-Analiza_fin_extinsa'!F16-'1C-Analiza_fin_extinsa'!F4</f>
        <v>0</v>
      </c>
      <c r="G6" s="148">
        <f>'1C-Analiza_fin_extinsa'!G20+'1C-Analiza_fin_extinsa'!G16-'1C-Analiza_fin_extinsa'!G4</f>
        <v>0</v>
      </c>
      <c r="H6" s="148">
        <f>'1C-Analiza_fin_extinsa'!H20+'1C-Analiza_fin_extinsa'!H16-'1C-Analiza_fin_extinsa'!H4</f>
        <v>0</v>
      </c>
      <c r="I6" s="148">
        <f>'1C-Analiza_fin_extinsa'!I20+'1C-Analiza_fin_extinsa'!I16-'1C-Analiza_fin_extinsa'!I4</f>
        <v>0</v>
      </c>
    </row>
    <row r="7" spans="1:9" ht="38.25" x14ac:dyDescent="0.2">
      <c r="A7" s="147" t="s">
        <v>151</v>
      </c>
      <c r="B7" s="148">
        <f>('1C-Analiza_fin_extinsa'!B5-'1C-Analiza_fin_extinsa'!B9)-('1C-Analiza_fin_extinsa'!B11-'1C-Analiza_fin_extinsa'!B12)</f>
        <v>0</v>
      </c>
      <c r="C7" s="148">
        <f>('1C-Analiza_fin_extinsa'!C5-'1C-Analiza_fin_extinsa'!C9)-('1C-Analiza_fin_extinsa'!C11-'1C-Analiza_fin_extinsa'!C12)</f>
        <v>0</v>
      </c>
      <c r="D7" s="148">
        <f>('1C-Analiza_fin_extinsa'!D5-'1C-Analiza_fin_extinsa'!D9)-('1C-Analiza_fin_extinsa'!D11-'1C-Analiza_fin_extinsa'!D12)</f>
        <v>0</v>
      </c>
      <c r="E7" s="148">
        <f>('1C-Analiza_fin_extinsa'!E5-'1C-Analiza_fin_extinsa'!E9)-('1C-Analiza_fin_extinsa'!E11-'1C-Analiza_fin_extinsa'!E12)</f>
        <v>0</v>
      </c>
      <c r="F7" s="148">
        <f>('1C-Analiza_fin_extinsa'!F5-'1C-Analiza_fin_extinsa'!F9)-('1C-Analiza_fin_extinsa'!F11-'1C-Analiza_fin_extinsa'!F12)</f>
        <v>0</v>
      </c>
      <c r="G7" s="148">
        <f>('1C-Analiza_fin_extinsa'!G5-'1C-Analiza_fin_extinsa'!G9)-('1C-Analiza_fin_extinsa'!G11-'1C-Analiza_fin_extinsa'!G12)</f>
        <v>0</v>
      </c>
      <c r="H7" s="148">
        <f>('1C-Analiza_fin_extinsa'!H5-'1C-Analiza_fin_extinsa'!H9)-('1C-Analiza_fin_extinsa'!H11-'1C-Analiza_fin_extinsa'!H12)</f>
        <v>0</v>
      </c>
      <c r="I7" s="148">
        <f>('1C-Analiza_fin_extinsa'!I5-'1C-Analiza_fin_extinsa'!I9)-('1C-Analiza_fin_extinsa'!I11-'1C-Analiza_fin_extinsa'!I12)</f>
        <v>0</v>
      </c>
    </row>
    <row r="8" spans="1:9" x14ac:dyDescent="0.2">
      <c r="A8" s="147" t="s">
        <v>152</v>
      </c>
      <c r="B8" s="148">
        <f>B6-B7</f>
        <v>0</v>
      </c>
      <c r="C8" s="148">
        <f t="shared" ref="C8:D8" si="0">C6-C7</f>
        <v>0</v>
      </c>
      <c r="D8" s="148">
        <f t="shared" si="0"/>
        <v>0</v>
      </c>
      <c r="E8" s="148">
        <f t="shared" ref="E8:I8" si="1">E6-E7</f>
        <v>0</v>
      </c>
      <c r="F8" s="148">
        <f t="shared" si="1"/>
        <v>0</v>
      </c>
      <c r="G8" s="148">
        <f t="shared" si="1"/>
        <v>0</v>
      </c>
      <c r="H8" s="148">
        <f t="shared" si="1"/>
        <v>0</v>
      </c>
      <c r="I8" s="148">
        <f t="shared" si="1"/>
        <v>0</v>
      </c>
    </row>
    <row r="9" spans="1:9" x14ac:dyDescent="0.2">
      <c r="A9" s="147" t="s">
        <v>153</v>
      </c>
      <c r="B9" s="148"/>
      <c r="C9" s="148">
        <f>C8-B8</f>
        <v>0</v>
      </c>
      <c r="D9" s="148">
        <f>D8-C8</f>
        <v>0</v>
      </c>
      <c r="E9" s="148">
        <f t="shared" ref="E9:I9" si="2">E8-D8</f>
        <v>0</v>
      </c>
      <c r="F9" s="148">
        <f t="shared" si="2"/>
        <v>0</v>
      </c>
      <c r="G9" s="148">
        <f t="shared" si="2"/>
        <v>0</v>
      </c>
      <c r="H9" s="148">
        <f t="shared" si="2"/>
        <v>0</v>
      </c>
      <c r="I9" s="148">
        <f t="shared" si="2"/>
        <v>0</v>
      </c>
    </row>
    <row r="10" spans="1:9" x14ac:dyDescent="0.2">
      <c r="A10" s="147" t="s">
        <v>154</v>
      </c>
      <c r="B10" s="149" t="str">
        <f>IF(ISERROR(B7/B6),"",B7/B6)</f>
        <v/>
      </c>
      <c r="C10" s="149" t="str">
        <f t="shared" ref="C10:I10" si="3">IF(ISERROR(C7/C6),"",C7/C6)</f>
        <v/>
      </c>
      <c r="D10" s="149" t="str">
        <f t="shared" si="3"/>
        <v/>
      </c>
      <c r="E10" s="149" t="str">
        <f t="shared" si="3"/>
        <v/>
      </c>
      <c r="F10" s="149" t="str">
        <f t="shared" si="3"/>
        <v/>
      </c>
      <c r="G10" s="149" t="str">
        <f t="shared" si="3"/>
        <v/>
      </c>
      <c r="H10" s="149" t="str">
        <f t="shared" si="3"/>
        <v/>
      </c>
      <c r="I10" s="149" t="str">
        <f t="shared" si="3"/>
        <v/>
      </c>
    </row>
    <row r="11" spans="1:9" x14ac:dyDescent="0.2">
      <c r="B11" s="151"/>
      <c r="C11" s="151"/>
      <c r="D11" s="151"/>
    </row>
    <row r="12" spans="1:9" x14ac:dyDescent="0.2">
      <c r="A12" s="144" t="s">
        <v>114</v>
      </c>
      <c r="B12" s="145" t="str">
        <f>'1-Bilant'!B5</f>
        <v>N-2</v>
      </c>
      <c r="C12" s="145" t="str">
        <f>'1-Bilant'!C5</f>
        <v>N-1</v>
      </c>
      <c r="D12" s="145" t="str">
        <f>'1-Bilant'!D5</f>
        <v>N</v>
      </c>
      <c r="E12" s="145">
        <f>'1-Bilant'!E5</f>
        <v>1</v>
      </c>
      <c r="F12" s="145">
        <f>'1-Bilant'!F5</f>
        <v>2</v>
      </c>
      <c r="G12" s="145">
        <f>'1-Bilant'!G5</f>
        <v>3</v>
      </c>
      <c r="H12" s="145">
        <f>'1-Bilant'!H5</f>
        <v>4</v>
      </c>
      <c r="I12" s="145">
        <f>'1-Bilant'!I5</f>
        <v>5</v>
      </c>
    </row>
    <row r="13" spans="1:9" x14ac:dyDescent="0.2">
      <c r="A13" s="147" t="s">
        <v>116</v>
      </c>
      <c r="B13" s="148">
        <f>'1C-Analiza_fin_extinsa'!B25</f>
        <v>0</v>
      </c>
      <c r="C13" s="148">
        <f>'1C-Analiza_fin_extinsa'!C25</f>
        <v>0</v>
      </c>
      <c r="D13" s="148">
        <f>'1C-Analiza_fin_extinsa'!D25</f>
        <v>0</v>
      </c>
      <c r="E13" s="148">
        <f>'1C-Analiza_fin_extinsa'!E25</f>
        <v>0</v>
      </c>
      <c r="F13" s="148">
        <f>'1C-Analiza_fin_extinsa'!F25</f>
        <v>0</v>
      </c>
      <c r="G13" s="148">
        <f>'1C-Analiza_fin_extinsa'!G25</f>
        <v>0</v>
      </c>
      <c r="H13" s="148">
        <f>'1C-Analiza_fin_extinsa'!H25</f>
        <v>0</v>
      </c>
      <c r="I13" s="148">
        <f>'1C-Analiza_fin_extinsa'!I25</f>
        <v>0</v>
      </c>
    </row>
    <row r="14" spans="1:9" x14ac:dyDescent="0.2">
      <c r="A14" s="147" t="s">
        <v>70</v>
      </c>
      <c r="B14" s="148">
        <f>'1C-Analiza_fin_extinsa'!B27</f>
        <v>0</v>
      </c>
      <c r="C14" s="148">
        <f>'1C-Analiza_fin_extinsa'!C27</f>
        <v>0</v>
      </c>
      <c r="D14" s="148">
        <f>'1C-Analiza_fin_extinsa'!D27</f>
        <v>0</v>
      </c>
      <c r="E14" s="148">
        <f>'1C-Analiza_fin_extinsa'!E27</f>
        <v>0</v>
      </c>
      <c r="F14" s="148">
        <f>'1C-Analiza_fin_extinsa'!F27</f>
        <v>0</v>
      </c>
      <c r="G14" s="148">
        <f>'1C-Analiza_fin_extinsa'!G27</f>
        <v>0</v>
      </c>
      <c r="H14" s="148">
        <f>'1C-Analiza_fin_extinsa'!H27</f>
        <v>0</v>
      </c>
      <c r="I14" s="148">
        <f>'1C-Analiza_fin_extinsa'!I27</f>
        <v>0</v>
      </c>
    </row>
    <row r="15" spans="1:9" x14ac:dyDescent="0.2">
      <c r="A15" s="147" t="s">
        <v>73</v>
      </c>
      <c r="B15" s="148">
        <f>'1C-Analiza_fin_extinsa'!B30</f>
        <v>0</v>
      </c>
      <c r="C15" s="148">
        <f>'1C-Analiza_fin_extinsa'!C30</f>
        <v>0</v>
      </c>
      <c r="D15" s="148">
        <f>'1C-Analiza_fin_extinsa'!D30</f>
        <v>0</v>
      </c>
      <c r="E15" s="148">
        <f>'1C-Analiza_fin_extinsa'!E30</f>
        <v>0</v>
      </c>
      <c r="F15" s="148">
        <f>'1C-Analiza_fin_extinsa'!F30</f>
        <v>0</v>
      </c>
      <c r="G15" s="148">
        <f>'1C-Analiza_fin_extinsa'!G30</f>
        <v>0</v>
      </c>
      <c r="H15" s="148">
        <f>'1C-Analiza_fin_extinsa'!H30</f>
        <v>0</v>
      </c>
      <c r="I15" s="148">
        <f>'1C-Analiza_fin_extinsa'!I30</f>
        <v>0</v>
      </c>
    </row>
    <row r="16" spans="1:9" ht="25.5" x14ac:dyDescent="0.2">
      <c r="A16" s="147" t="s">
        <v>155</v>
      </c>
      <c r="B16" s="148">
        <f>'1C-Analiza_fin_extinsa'!B31</f>
        <v>0</v>
      </c>
      <c r="C16" s="148">
        <f>'1C-Analiza_fin_extinsa'!C31</f>
        <v>0</v>
      </c>
      <c r="D16" s="148">
        <f>'1C-Analiza_fin_extinsa'!D31</f>
        <v>0</v>
      </c>
      <c r="E16" s="148">
        <f>'1C-Analiza_fin_extinsa'!E31</f>
        <v>0</v>
      </c>
      <c r="F16" s="148">
        <f>'1C-Analiza_fin_extinsa'!F31</f>
        <v>0</v>
      </c>
      <c r="G16" s="148">
        <f>'1C-Analiza_fin_extinsa'!G31</f>
        <v>0</v>
      </c>
      <c r="H16" s="148">
        <f>'1C-Analiza_fin_extinsa'!H31</f>
        <v>0</v>
      </c>
      <c r="I16" s="148">
        <f>'1C-Analiza_fin_extinsa'!I31</f>
        <v>0</v>
      </c>
    </row>
    <row r="17" spans="1:9" x14ac:dyDescent="0.2">
      <c r="A17" s="147" t="s">
        <v>48</v>
      </c>
      <c r="B17" s="148">
        <f>'1C-Analiza_fin_extinsa'!B32</f>
        <v>0</v>
      </c>
      <c r="C17" s="148">
        <f>'1C-Analiza_fin_extinsa'!C32</f>
        <v>0</v>
      </c>
      <c r="D17" s="148">
        <f>'1C-Analiza_fin_extinsa'!D32</f>
        <v>0</v>
      </c>
      <c r="E17" s="148">
        <f>'1C-Analiza_fin_extinsa'!E32</f>
        <v>0</v>
      </c>
      <c r="F17" s="148">
        <f>'1C-Analiza_fin_extinsa'!F32</f>
        <v>0</v>
      </c>
      <c r="G17" s="148">
        <f>'1C-Analiza_fin_extinsa'!G32</f>
        <v>0</v>
      </c>
      <c r="H17" s="148">
        <f>'1C-Analiza_fin_extinsa'!H32</f>
        <v>0</v>
      </c>
      <c r="I17" s="148">
        <f>'1C-Analiza_fin_extinsa'!I32</f>
        <v>0</v>
      </c>
    </row>
    <row r="18" spans="1:9" x14ac:dyDescent="0.2">
      <c r="A18" s="147" t="s">
        <v>49</v>
      </c>
      <c r="B18" s="148">
        <f>'1C-Analiza_fin_extinsa'!B36</f>
        <v>0</v>
      </c>
      <c r="C18" s="148">
        <f>'1C-Analiza_fin_extinsa'!C36</f>
        <v>0</v>
      </c>
      <c r="D18" s="148">
        <f>'1C-Analiza_fin_extinsa'!D36</f>
        <v>0</v>
      </c>
      <c r="E18" s="148">
        <f>'1C-Analiza_fin_extinsa'!E36</f>
        <v>0</v>
      </c>
      <c r="F18" s="148">
        <f>'1C-Analiza_fin_extinsa'!F36</f>
        <v>0</v>
      </c>
      <c r="G18" s="148">
        <f>'1C-Analiza_fin_extinsa'!G36</f>
        <v>0</v>
      </c>
      <c r="H18" s="148">
        <f>'1C-Analiza_fin_extinsa'!H36</f>
        <v>0</v>
      </c>
      <c r="I18" s="148">
        <f>'1C-Analiza_fin_extinsa'!I36</f>
        <v>0</v>
      </c>
    </row>
    <row r="19" spans="1:9" s="152" customFormat="1" ht="25.5" x14ac:dyDescent="0.2">
      <c r="A19" s="147" t="s">
        <v>156</v>
      </c>
      <c r="B19" s="148">
        <f>'1C-Analiza_fin_extinsa'!B37</f>
        <v>0</v>
      </c>
      <c r="C19" s="148">
        <f>'1C-Analiza_fin_extinsa'!C37</f>
        <v>0</v>
      </c>
      <c r="D19" s="148">
        <f>'1C-Analiza_fin_extinsa'!D37</f>
        <v>0</v>
      </c>
      <c r="E19" s="148">
        <f>'1C-Analiza_fin_extinsa'!E37</f>
        <v>0</v>
      </c>
      <c r="F19" s="148">
        <f>'1C-Analiza_fin_extinsa'!F37</f>
        <v>0</v>
      </c>
      <c r="G19" s="148">
        <f>'1C-Analiza_fin_extinsa'!G37</f>
        <v>0</v>
      </c>
      <c r="H19" s="148">
        <f>'1C-Analiza_fin_extinsa'!H37</f>
        <v>0</v>
      </c>
      <c r="I19" s="148">
        <f>'1C-Analiza_fin_extinsa'!I37</f>
        <v>0</v>
      </c>
    </row>
    <row r="20" spans="1:9" x14ac:dyDescent="0.2">
      <c r="A20" s="147" t="s">
        <v>157</v>
      </c>
      <c r="B20" s="148">
        <f>'1C-Analiza_fin_extinsa'!B38</f>
        <v>0</v>
      </c>
      <c r="C20" s="148">
        <f>'1C-Analiza_fin_extinsa'!C38</f>
        <v>0</v>
      </c>
      <c r="D20" s="148">
        <f>'1C-Analiza_fin_extinsa'!D38</f>
        <v>0</v>
      </c>
      <c r="E20" s="148">
        <f>'1C-Analiza_fin_extinsa'!E38</f>
        <v>0</v>
      </c>
      <c r="F20" s="148">
        <f>'1C-Analiza_fin_extinsa'!F38</f>
        <v>0</v>
      </c>
      <c r="G20" s="148">
        <f>'1C-Analiza_fin_extinsa'!G38</f>
        <v>0</v>
      </c>
      <c r="H20" s="148">
        <f>'1C-Analiza_fin_extinsa'!H38</f>
        <v>0</v>
      </c>
      <c r="I20" s="148">
        <f>'1C-Analiza_fin_extinsa'!I38</f>
        <v>0</v>
      </c>
    </row>
    <row r="21" spans="1:9" x14ac:dyDescent="0.2">
      <c r="A21" s="147" t="s">
        <v>56</v>
      </c>
      <c r="B21" s="148">
        <f>'1C-Analiza_fin_extinsa'!B39</f>
        <v>0</v>
      </c>
      <c r="C21" s="148">
        <f>'1C-Analiza_fin_extinsa'!C39</f>
        <v>0</v>
      </c>
      <c r="D21" s="148">
        <f>'1C-Analiza_fin_extinsa'!D39</f>
        <v>0</v>
      </c>
      <c r="E21" s="148">
        <f>'1C-Analiza_fin_extinsa'!E39</f>
        <v>0</v>
      </c>
      <c r="F21" s="148">
        <f>'1C-Analiza_fin_extinsa'!F39</f>
        <v>0</v>
      </c>
      <c r="G21" s="148">
        <f>'1C-Analiza_fin_extinsa'!G39</f>
        <v>0</v>
      </c>
      <c r="H21" s="148">
        <f>'1C-Analiza_fin_extinsa'!H39</f>
        <v>0</v>
      </c>
      <c r="I21" s="148">
        <f>'1C-Analiza_fin_extinsa'!I39</f>
        <v>0</v>
      </c>
    </row>
    <row r="22" spans="1:9" x14ac:dyDescent="0.2">
      <c r="A22" s="147" t="s">
        <v>57</v>
      </c>
      <c r="B22" s="148">
        <f>'1C-Analiza_fin_extinsa'!B40</f>
        <v>0</v>
      </c>
      <c r="C22" s="148">
        <f>'1C-Analiza_fin_extinsa'!C40</f>
        <v>0</v>
      </c>
      <c r="D22" s="148">
        <f>'1C-Analiza_fin_extinsa'!D40</f>
        <v>0</v>
      </c>
      <c r="E22" s="148">
        <f>'1C-Analiza_fin_extinsa'!E40</f>
        <v>0</v>
      </c>
      <c r="F22" s="148">
        <f>'1C-Analiza_fin_extinsa'!F40</f>
        <v>0</v>
      </c>
      <c r="G22" s="148">
        <f>'1C-Analiza_fin_extinsa'!G40</f>
        <v>0</v>
      </c>
      <c r="H22" s="148">
        <f>'1C-Analiza_fin_extinsa'!H40</f>
        <v>0</v>
      </c>
      <c r="I22" s="148">
        <f>'1C-Analiza_fin_extinsa'!I40</f>
        <v>0</v>
      </c>
    </row>
    <row r="23" spans="1:9" ht="25.5" x14ac:dyDescent="0.2">
      <c r="A23" s="147" t="s">
        <v>158</v>
      </c>
      <c r="B23" s="148">
        <f>'1C-Analiza_fin_extinsa'!B41</f>
        <v>0</v>
      </c>
      <c r="C23" s="148">
        <f>'1C-Analiza_fin_extinsa'!C41</f>
        <v>0</v>
      </c>
      <c r="D23" s="148">
        <f>'1C-Analiza_fin_extinsa'!D41</f>
        <v>0</v>
      </c>
      <c r="E23" s="148">
        <f>'1C-Analiza_fin_extinsa'!E41</f>
        <v>0</v>
      </c>
      <c r="F23" s="148">
        <f>'1C-Analiza_fin_extinsa'!F41</f>
        <v>0</v>
      </c>
      <c r="G23" s="148">
        <f>'1C-Analiza_fin_extinsa'!G41</f>
        <v>0</v>
      </c>
      <c r="H23" s="148">
        <f>'1C-Analiza_fin_extinsa'!H41</f>
        <v>0</v>
      </c>
      <c r="I23" s="148">
        <f>'1C-Analiza_fin_extinsa'!I41</f>
        <v>0</v>
      </c>
    </row>
    <row r="24" spans="1:9" x14ac:dyDescent="0.2">
      <c r="A24" s="147" t="s">
        <v>61</v>
      </c>
      <c r="B24" s="148">
        <f>'1C-Analiza_fin_extinsa'!B42</f>
        <v>0</v>
      </c>
      <c r="C24" s="148">
        <f>'1C-Analiza_fin_extinsa'!C42</f>
        <v>0</v>
      </c>
      <c r="D24" s="148">
        <f>'1C-Analiza_fin_extinsa'!D42</f>
        <v>0</v>
      </c>
      <c r="E24" s="148">
        <f>'1C-Analiza_fin_extinsa'!E42</f>
        <v>0</v>
      </c>
      <c r="F24" s="148">
        <f>'1C-Analiza_fin_extinsa'!F42</f>
        <v>0</v>
      </c>
      <c r="G24" s="148">
        <f>'1C-Analiza_fin_extinsa'!G42</f>
        <v>0</v>
      </c>
      <c r="H24" s="148">
        <f>'1C-Analiza_fin_extinsa'!H42</f>
        <v>0</v>
      </c>
      <c r="I24" s="148">
        <f>'1C-Analiza_fin_extinsa'!I42</f>
        <v>0</v>
      </c>
    </row>
    <row r="25" spans="1:9" x14ac:dyDescent="0.2">
      <c r="A25" s="147" t="s">
        <v>62</v>
      </c>
      <c r="B25" s="148">
        <f>'1C-Analiza_fin_extinsa'!B43</f>
        <v>0</v>
      </c>
      <c r="C25" s="148">
        <f>'1C-Analiza_fin_extinsa'!C43</f>
        <v>0</v>
      </c>
      <c r="D25" s="148">
        <f>'1C-Analiza_fin_extinsa'!D43</f>
        <v>0</v>
      </c>
      <c r="E25" s="148">
        <f>'1C-Analiza_fin_extinsa'!E43</f>
        <v>0</v>
      </c>
      <c r="F25" s="148">
        <f>'1C-Analiza_fin_extinsa'!F43</f>
        <v>0</v>
      </c>
      <c r="G25" s="148">
        <f>'1C-Analiza_fin_extinsa'!G43</f>
        <v>0</v>
      </c>
      <c r="H25" s="148">
        <f>'1C-Analiza_fin_extinsa'!H43</f>
        <v>0</v>
      </c>
      <c r="I25" s="148">
        <f>'1C-Analiza_fin_extinsa'!I43</f>
        <v>0</v>
      </c>
    </row>
    <row r="26" spans="1:9" x14ac:dyDescent="0.2">
      <c r="A26" s="147" t="s">
        <v>159</v>
      </c>
      <c r="B26" s="148">
        <f>'1C-Analiza_fin_extinsa'!B44</f>
        <v>0</v>
      </c>
      <c r="C26" s="148">
        <f>'1C-Analiza_fin_extinsa'!C44</f>
        <v>0</v>
      </c>
      <c r="D26" s="148">
        <f>'1C-Analiza_fin_extinsa'!D44</f>
        <v>0</v>
      </c>
      <c r="E26" s="148">
        <f>'1C-Analiza_fin_extinsa'!E44</f>
        <v>0</v>
      </c>
      <c r="F26" s="148">
        <f>'1C-Analiza_fin_extinsa'!F44</f>
        <v>0</v>
      </c>
      <c r="G26" s="148">
        <f>'1C-Analiza_fin_extinsa'!G44</f>
        <v>0</v>
      </c>
      <c r="H26" s="148">
        <f>'1C-Analiza_fin_extinsa'!H44</f>
        <v>0</v>
      </c>
      <c r="I26" s="148">
        <f>'1C-Analiza_fin_extinsa'!I44</f>
        <v>0</v>
      </c>
    </row>
    <row r="27" spans="1:9" hidden="1" x14ac:dyDescent="0.2">
      <c r="A27" s="153" t="s">
        <v>77</v>
      </c>
      <c r="B27" s="154">
        <f>'1C-Analiza_fin_extinsa'!B45</f>
        <v>0</v>
      </c>
      <c r="C27" s="154">
        <f>'1C-Analiza_fin_extinsa'!C45</f>
        <v>0</v>
      </c>
      <c r="D27" s="154">
        <f>'1C-Analiza_fin_extinsa'!D45</f>
        <v>0</v>
      </c>
      <c r="E27" s="154">
        <f>'1C-Analiza_fin_extinsa'!E45</f>
        <v>0</v>
      </c>
      <c r="F27" s="154">
        <f>'1C-Analiza_fin_extinsa'!F45</f>
        <v>0</v>
      </c>
      <c r="G27" s="154">
        <f>'1C-Analiza_fin_extinsa'!G45</f>
        <v>0</v>
      </c>
      <c r="H27" s="154">
        <f>'1C-Analiza_fin_extinsa'!H45</f>
        <v>0</v>
      </c>
      <c r="I27" s="154">
        <f>'1C-Analiza_fin_extinsa'!I45</f>
        <v>0</v>
      </c>
    </row>
    <row r="28" spans="1:9" ht="25.5" x14ac:dyDescent="0.2">
      <c r="A28" s="147" t="s">
        <v>160</v>
      </c>
      <c r="B28" s="148">
        <f>'1C-Analiza_fin_extinsa'!B50</f>
        <v>0</v>
      </c>
      <c r="C28" s="148">
        <f>'1C-Analiza_fin_extinsa'!C50</f>
        <v>0</v>
      </c>
      <c r="D28" s="148">
        <f>'1C-Analiza_fin_extinsa'!D50</f>
        <v>0</v>
      </c>
      <c r="E28" s="148">
        <f>'1C-Analiza_fin_extinsa'!E50</f>
        <v>0</v>
      </c>
      <c r="F28" s="148">
        <f>'1C-Analiza_fin_extinsa'!F50</f>
        <v>0</v>
      </c>
      <c r="G28" s="148">
        <f>'1C-Analiza_fin_extinsa'!G50</f>
        <v>0</v>
      </c>
      <c r="H28" s="148">
        <f>'1C-Analiza_fin_extinsa'!H50</f>
        <v>0</v>
      </c>
      <c r="I28" s="148">
        <f>'1C-Analiza_fin_extinsa'!I50</f>
        <v>0</v>
      </c>
    </row>
    <row r="29" spans="1:9" ht="25.5" x14ac:dyDescent="0.2">
      <c r="A29" s="147" t="s">
        <v>161</v>
      </c>
      <c r="B29" s="148">
        <f>'1C-Analiza_fin_extinsa'!B51</f>
        <v>0</v>
      </c>
      <c r="C29" s="148">
        <f>'1C-Analiza_fin_extinsa'!C51</f>
        <v>0</v>
      </c>
      <c r="D29" s="148">
        <f>'1C-Analiza_fin_extinsa'!D51</f>
        <v>0</v>
      </c>
      <c r="E29" s="148">
        <f>'1C-Analiza_fin_extinsa'!E51</f>
        <v>0</v>
      </c>
      <c r="F29" s="148">
        <f>'1C-Analiza_fin_extinsa'!F51</f>
        <v>0</v>
      </c>
      <c r="G29" s="148">
        <f>'1C-Analiza_fin_extinsa'!G51</f>
        <v>0</v>
      </c>
      <c r="H29" s="148">
        <f>'1C-Analiza_fin_extinsa'!H51</f>
        <v>0</v>
      </c>
      <c r="I29" s="148">
        <f>'1C-Analiza_fin_extinsa'!I51</f>
        <v>0</v>
      </c>
    </row>
    <row r="30" spans="1:9" ht="25.5" x14ac:dyDescent="0.2">
      <c r="A30" s="147" t="s">
        <v>162</v>
      </c>
      <c r="B30" s="148">
        <f>'1C-Analiza_fin_extinsa'!B52</f>
        <v>0</v>
      </c>
      <c r="C30" s="148">
        <f>'1C-Analiza_fin_extinsa'!C52</f>
        <v>0</v>
      </c>
      <c r="D30" s="148">
        <f>'1C-Analiza_fin_extinsa'!D52</f>
        <v>0</v>
      </c>
      <c r="E30" s="148">
        <f>'1C-Analiza_fin_extinsa'!E52</f>
        <v>0</v>
      </c>
      <c r="F30" s="148">
        <f>'1C-Analiza_fin_extinsa'!F52</f>
        <v>0</v>
      </c>
      <c r="G30" s="148">
        <f>'1C-Analiza_fin_extinsa'!G52</f>
        <v>0</v>
      </c>
      <c r="H30" s="148">
        <f>'1C-Analiza_fin_extinsa'!H52</f>
        <v>0</v>
      </c>
      <c r="I30" s="148">
        <f>'1C-Analiza_fin_extinsa'!I52</f>
        <v>0</v>
      </c>
    </row>
    <row r="31" spans="1:9" ht="25.5" x14ac:dyDescent="0.2">
      <c r="A31" s="147" t="s">
        <v>163</v>
      </c>
      <c r="B31" s="148">
        <f>'1C-Analiza_fin_extinsa'!B53</f>
        <v>0</v>
      </c>
      <c r="C31" s="148">
        <f>'1C-Analiza_fin_extinsa'!C53</f>
        <v>0</v>
      </c>
      <c r="D31" s="148">
        <f>'1C-Analiza_fin_extinsa'!D53</f>
        <v>0</v>
      </c>
      <c r="E31" s="148">
        <f>'1C-Analiza_fin_extinsa'!E53</f>
        <v>0</v>
      </c>
      <c r="F31" s="148">
        <f>'1C-Analiza_fin_extinsa'!F53</f>
        <v>0</v>
      </c>
      <c r="G31" s="148">
        <f>'1C-Analiza_fin_extinsa'!G53</f>
        <v>0</v>
      </c>
      <c r="H31" s="148">
        <f>'1C-Analiza_fin_extinsa'!H53</f>
        <v>0</v>
      </c>
      <c r="I31" s="148">
        <f>'1C-Analiza_fin_extinsa'!I53</f>
        <v>0</v>
      </c>
    </row>
    <row r="32" spans="1:9" x14ac:dyDescent="0.2">
      <c r="B32" s="151"/>
      <c r="C32" s="151"/>
      <c r="D32" s="151"/>
    </row>
    <row r="33" spans="1:9" x14ac:dyDescent="0.2">
      <c r="A33" s="144" t="s">
        <v>100</v>
      </c>
      <c r="B33" s="145" t="str">
        <f>'1-Bilant'!B5</f>
        <v>N-2</v>
      </c>
      <c r="C33" s="145" t="str">
        <f>'1-Bilant'!C5</f>
        <v>N-1</v>
      </c>
      <c r="D33" s="145" t="str">
        <f>'1-Bilant'!D5</f>
        <v>N</v>
      </c>
      <c r="E33" s="145">
        <f>'1-Bilant'!E5</f>
        <v>1</v>
      </c>
      <c r="F33" s="145">
        <f>'1-Bilant'!F5</f>
        <v>2</v>
      </c>
      <c r="G33" s="145">
        <f>'1-Bilant'!G5</f>
        <v>3</v>
      </c>
      <c r="H33" s="145">
        <f>'1-Bilant'!H5</f>
        <v>4</v>
      </c>
      <c r="I33" s="145">
        <f>'1-Bilant'!I5</f>
        <v>5</v>
      </c>
    </row>
    <row r="34" spans="1:9" x14ac:dyDescent="0.2">
      <c r="A34" s="147" t="s">
        <v>164</v>
      </c>
      <c r="B34" s="155" t="str">
        <f>IF(ISERROR('1C-Analiza_fin_extinsa'!L31),"",'1C-Analiza_fin_extinsa'!L31)</f>
        <v/>
      </c>
      <c r="C34" s="155" t="str">
        <f>IF(ISERROR('1C-Analiza_fin_extinsa'!M31),"",'1C-Analiza_fin_extinsa'!M31)</f>
        <v/>
      </c>
      <c r="D34" s="155" t="str">
        <f>IF(ISERROR('1C-Analiza_fin_extinsa'!N31),"",'1C-Analiza_fin_extinsa'!N31)</f>
        <v/>
      </c>
      <c r="E34" s="155" t="str">
        <f>IF(ISERROR('1C-Analiza_fin_extinsa'!O31),"",'1C-Analiza_fin_extinsa'!O31)</f>
        <v/>
      </c>
      <c r="F34" s="155" t="str">
        <f>IF(ISERROR('1C-Analiza_fin_extinsa'!P31),"",'1C-Analiza_fin_extinsa'!P31)</f>
        <v/>
      </c>
      <c r="G34" s="155" t="str">
        <f>IF(ISERROR('1C-Analiza_fin_extinsa'!Q31),"",'1C-Analiza_fin_extinsa'!Q31)</f>
        <v/>
      </c>
      <c r="H34" s="155" t="str">
        <f>IF(ISERROR('1C-Analiza_fin_extinsa'!R31),"",'1C-Analiza_fin_extinsa'!R31)</f>
        <v/>
      </c>
      <c r="I34" s="155" t="str">
        <f>IF(ISERROR('1C-Analiza_fin_extinsa'!S31),"",'1C-Analiza_fin_extinsa'!S31)</f>
        <v/>
      </c>
    </row>
    <row r="35" spans="1:9" x14ac:dyDescent="0.2">
      <c r="A35" s="147" t="s">
        <v>165</v>
      </c>
      <c r="B35" s="155" t="str">
        <f>IF(ISERROR('1C-Analiza_fin_extinsa'!L37),"",'1C-Analiza_fin_extinsa'!L37)</f>
        <v/>
      </c>
      <c r="C35" s="155" t="str">
        <f>IF(ISERROR('1C-Analiza_fin_extinsa'!M37),"",'1C-Analiza_fin_extinsa'!M37)</f>
        <v/>
      </c>
      <c r="D35" s="155" t="str">
        <f>IF(ISERROR('1C-Analiza_fin_extinsa'!N37),"",'1C-Analiza_fin_extinsa'!N37)</f>
        <v/>
      </c>
      <c r="E35" s="155" t="str">
        <f>IF(ISERROR('1C-Analiza_fin_extinsa'!O37),"",'1C-Analiza_fin_extinsa'!O37)</f>
        <v/>
      </c>
      <c r="F35" s="155" t="str">
        <f>IF(ISERROR('1C-Analiza_fin_extinsa'!P37),"",'1C-Analiza_fin_extinsa'!P37)</f>
        <v/>
      </c>
      <c r="G35" s="155" t="str">
        <f>IF(ISERROR('1C-Analiza_fin_extinsa'!Q37),"",'1C-Analiza_fin_extinsa'!Q37)</f>
        <v/>
      </c>
      <c r="H35" s="155" t="str">
        <f>IF(ISERROR('1C-Analiza_fin_extinsa'!R37),"",'1C-Analiza_fin_extinsa'!R37)</f>
        <v/>
      </c>
      <c r="I35" s="155" t="str">
        <f>IF(ISERROR('1C-Analiza_fin_extinsa'!S37),"",'1C-Analiza_fin_extinsa'!S37)</f>
        <v/>
      </c>
    </row>
    <row r="36" spans="1:9" x14ac:dyDescent="0.2">
      <c r="A36" s="147" t="s">
        <v>166</v>
      </c>
      <c r="B36" s="155" t="str">
        <f>IF(ISERROR('1C-Analiza_fin_extinsa'!L41),"",'1C-Analiza_fin_extinsa'!L41)</f>
        <v/>
      </c>
      <c r="C36" s="155" t="str">
        <f>IF(ISERROR('1C-Analiza_fin_extinsa'!M41),"",'1C-Analiza_fin_extinsa'!M41)</f>
        <v/>
      </c>
      <c r="D36" s="155" t="str">
        <f>IF(ISERROR('1C-Analiza_fin_extinsa'!N41),"",'1C-Analiza_fin_extinsa'!N41)</f>
        <v/>
      </c>
      <c r="E36" s="155" t="str">
        <f>IF(ISERROR('1C-Analiza_fin_extinsa'!O41),"",'1C-Analiza_fin_extinsa'!O41)</f>
        <v/>
      </c>
      <c r="F36" s="155" t="str">
        <f>IF(ISERROR('1C-Analiza_fin_extinsa'!P41),"",'1C-Analiza_fin_extinsa'!P41)</f>
        <v/>
      </c>
      <c r="G36" s="155" t="str">
        <f>IF(ISERROR('1C-Analiza_fin_extinsa'!Q41),"",'1C-Analiza_fin_extinsa'!Q41)</f>
        <v/>
      </c>
      <c r="H36" s="155" t="str">
        <f>IF(ISERROR('1C-Analiza_fin_extinsa'!R41),"",'1C-Analiza_fin_extinsa'!R41)</f>
        <v/>
      </c>
      <c r="I36" s="155" t="str">
        <f>IF(ISERROR('1C-Analiza_fin_extinsa'!S41),"",'1C-Analiza_fin_extinsa'!S41)</f>
        <v/>
      </c>
    </row>
    <row r="37" spans="1:9" x14ac:dyDescent="0.2">
      <c r="A37" s="147" t="s">
        <v>167</v>
      </c>
      <c r="B37" s="155" t="str">
        <f>IF(ISERROR('1C-Analiza_fin_extinsa'!L44),"",'1C-Analiza_fin_extinsa'!L44)</f>
        <v/>
      </c>
      <c r="C37" s="155" t="str">
        <f>IF(ISERROR('1C-Analiza_fin_extinsa'!M44),"",'1C-Analiza_fin_extinsa'!M44)</f>
        <v/>
      </c>
      <c r="D37" s="155" t="str">
        <f>IF(ISERROR('1C-Analiza_fin_extinsa'!N44),"",'1C-Analiza_fin_extinsa'!N44)</f>
        <v/>
      </c>
      <c r="E37" s="155" t="str">
        <f>IF(ISERROR('1C-Analiza_fin_extinsa'!O44),"",'1C-Analiza_fin_extinsa'!O44)</f>
        <v/>
      </c>
      <c r="F37" s="155" t="str">
        <f>IF(ISERROR('1C-Analiza_fin_extinsa'!P44),"",'1C-Analiza_fin_extinsa'!P44)</f>
        <v/>
      </c>
      <c r="G37" s="155" t="str">
        <f>IF(ISERROR('1C-Analiza_fin_extinsa'!Q44),"",'1C-Analiza_fin_extinsa'!Q44)</f>
        <v/>
      </c>
      <c r="H37" s="155" t="str">
        <f>IF(ISERROR('1C-Analiza_fin_extinsa'!R44),"",'1C-Analiza_fin_extinsa'!R44)</f>
        <v/>
      </c>
      <c r="I37" s="155" t="str">
        <f>IF(ISERROR('1C-Analiza_fin_extinsa'!S44),"",'1C-Analiza_fin_extinsa'!S44)</f>
        <v/>
      </c>
    </row>
    <row r="38" spans="1:9" ht="25.5" x14ac:dyDescent="0.2">
      <c r="A38" s="147" t="s">
        <v>168</v>
      </c>
      <c r="B38" s="155" t="str">
        <f>IF(ISERROR('1C-Analiza_fin_extinsa'!L50),"",'1C-Analiza_fin_extinsa'!L50)</f>
        <v/>
      </c>
      <c r="C38" s="155" t="str">
        <f>IF(ISERROR('1C-Analiza_fin_extinsa'!M50),"",'1C-Analiza_fin_extinsa'!M50)</f>
        <v/>
      </c>
      <c r="D38" s="155" t="str">
        <f>IF(ISERROR('1C-Analiza_fin_extinsa'!N50),"",'1C-Analiza_fin_extinsa'!N50)</f>
        <v/>
      </c>
      <c r="E38" s="155" t="str">
        <f>IF(ISERROR('1C-Analiza_fin_extinsa'!O50),"",'1C-Analiza_fin_extinsa'!O50)</f>
        <v/>
      </c>
      <c r="F38" s="155" t="str">
        <f>IF(ISERROR('1C-Analiza_fin_extinsa'!P50),"",'1C-Analiza_fin_extinsa'!P50)</f>
        <v/>
      </c>
      <c r="G38" s="155" t="str">
        <f>IF(ISERROR('1C-Analiza_fin_extinsa'!Q50),"",'1C-Analiza_fin_extinsa'!Q50)</f>
        <v/>
      </c>
      <c r="H38" s="155" t="str">
        <f>IF(ISERROR('1C-Analiza_fin_extinsa'!R50),"",'1C-Analiza_fin_extinsa'!R50)</f>
        <v/>
      </c>
      <c r="I38" s="155" t="str">
        <f>IF(ISERROR('1C-Analiza_fin_extinsa'!S50),"",'1C-Analiza_fin_extinsa'!S50)</f>
        <v/>
      </c>
    </row>
    <row r="39" spans="1:9" x14ac:dyDescent="0.2">
      <c r="A39" s="147" t="s">
        <v>169</v>
      </c>
      <c r="B39" s="155" t="str">
        <f>IF(ISERROR('1C-Analiza_fin_extinsa'!L53),"",'1C-Analiza_fin_extinsa'!L53)</f>
        <v/>
      </c>
      <c r="C39" s="155" t="str">
        <f>IF(ISERROR('1C-Analiza_fin_extinsa'!M53),"",'1C-Analiza_fin_extinsa'!M53)</f>
        <v/>
      </c>
      <c r="D39" s="155" t="str">
        <f>IF(ISERROR('1C-Analiza_fin_extinsa'!N53),"",'1C-Analiza_fin_extinsa'!N53)</f>
        <v/>
      </c>
      <c r="E39" s="155" t="str">
        <f>IF(ISERROR('1C-Analiza_fin_extinsa'!O53),"",'1C-Analiza_fin_extinsa'!O53)</f>
        <v/>
      </c>
      <c r="F39" s="155" t="str">
        <f>IF(ISERROR('1C-Analiza_fin_extinsa'!P53),"",'1C-Analiza_fin_extinsa'!P53)</f>
        <v/>
      </c>
      <c r="G39" s="155" t="str">
        <f>IF(ISERROR('1C-Analiza_fin_extinsa'!Q53),"",'1C-Analiza_fin_extinsa'!Q53)</f>
        <v/>
      </c>
      <c r="H39" s="155" t="str">
        <f>IF(ISERROR('1C-Analiza_fin_extinsa'!R53),"",'1C-Analiza_fin_extinsa'!R53)</f>
        <v/>
      </c>
      <c r="I39" s="155" t="str">
        <f>IF(ISERROR('1C-Analiza_fin_extinsa'!S53),"",'1C-Analiza_fin_extinsa'!S53)</f>
        <v/>
      </c>
    </row>
    <row r="40" spans="1:9" x14ac:dyDescent="0.2">
      <c r="A40" s="147" t="s">
        <v>170</v>
      </c>
      <c r="B40" s="155" t="str">
        <f>IF(ISERROR('1C-Analiza_fin_extinsa'!L52),"",'1C-Analiza_fin_extinsa'!L52)</f>
        <v/>
      </c>
      <c r="C40" s="155" t="str">
        <f>IF(ISERROR('1C-Analiza_fin_extinsa'!M52),"",'1C-Analiza_fin_extinsa'!M52)</f>
        <v/>
      </c>
      <c r="D40" s="155" t="str">
        <f>IF(ISERROR('1C-Analiza_fin_extinsa'!N52),"",'1C-Analiza_fin_extinsa'!N52)</f>
        <v/>
      </c>
      <c r="E40" s="155" t="str">
        <f>IF(ISERROR('1C-Analiza_fin_extinsa'!O52),"",'1C-Analiza_fin_extinsa'!O52)</f>
        <v/>
      </c>
      <c r="F40" s="155" t="str">
        <f>IF(ISERROR('1C-Analiza_fin_extinsa'!P52),"",'1C-Analiza_fin_extinsa'!P52)</f>
        <v/>
      </c>
      <c r="G40" s="155" t="str">
        <f>IF(ISERROR('1C-Analiza_fin_extinsa'!Q52),"",'1C-Analiza_fin_extinsa'!Q52)</f>
        <v/>
      </c>
      <c r="H40" s="155" t="str">
        <f>IF(ISERROR('1C-Analiza_fin_extinsa'!R52),"",'1C-Analiza_fin_extinsa'!R52)</f>
        <v/>
      </c>
      <c r="I40" s="155" t="str">
        <f>IF(ISERROR('1C-Analiza_fin_extinsa'!S52),"",'1C-Analiza_fin_extinsa'!S52)</f>
        <v/>
      </c>
    </row>
    <row r="41" spans="1:9" x14ac:dyDescent="0.2">
      <c r="B41" s="156"/>
      <c r="C41" s="156"/>
      <c r="D41" s="156"/>
    </row>
    <row r="42" spans="1:9" x14ac:dyDescent="0.2">
      <c r="A42" s="144" t="s">
        <v>99</v>
      </c>
      <c r="B42" s="145" t="str">
        <f>'1-Bilant'!B5</f>
        <v>N-2</v>
      </c>
      <c r="C42" s="145" t="str">
        <f>'1-Bilant'!C5</f>
        <v>N-1</v>
      </c>
      <c r="D42" s="145" t="str">
        <f>'1-Bilant'!D5</f>
        <v>N</v>
      </c>
      <c r="E42" s="145">
        <f>'1-Bilant'!E5</f>
        <v>1</v>
      </c>
      <c r="F42" s="145">
        <f>'1-Bilant'!F5</f>
        <v>2</v>
      </c>
      <c r="G42" s="145">
        <f>'1-Bilant'!G5</f>
        <v>3</v>
      </c>
      <c r="H42" s="145">
        <f>'1-Bilant'!H5</f>
        <v>4</v>
      </c>
      <c r="I42" s="145">
        <f>'1-Bilant'!I5</f>
        <v>5</v>
      </c>
    </row>
    <row r="43" spans="1:9" x14ac:dyDescent="0.2">
      <c r="A43" s="147" t="s">
        <v>128</v>
      </c>
      <c r="B43" s="157">
        <f>'2-ContPP'!B67</f>
        <v>0</v>
      </c>
      <c r="C43" s="157">
        <f>'2-ContPP'!C67</f>
        <v>0</v>
      </c>
      <c r="D43" s="157">
        <f>'2-ContPP'!D67</f>
        <v>0</v>
      </c>
      <c r="E43" s="157">
        <f>'2-ContPP'!E67</f>
        <v>0</v>
      </c>
      <c r="F43" s="157">
        <f>'2-ContPP'!F67</f>
        <v>0</v>
      </c>
      <c r="G43" s="157">
        <f>'2-ContPP'!G67</f>
        <v>0</v>
      </c>
      <c r="H43" s="157">
        <f>'2-ContPP'!H67</f>
        <v>0</v>
      </c>
      <c r="I43" s="157">
        <f>'2-ContPP'!I67</f>
        <v>0</v>
      </c>
    </row>
    <row r="44" spans="1:9" x14ac:dyDescent="0.2">
      <c r="A44" s="147" t="s">
        <v>129</v>
      </c>
      <c r="B44" s="157">
        <f>'1C-Analiza_fin_extinsa'!B52-'1C-Analiza_fin_extinsa'!B45</f>
        <v>0</v>
      </c>
      <c r="C44" s="157">
        <f>'1C-Analiza_fin_extinsa'!C52-'1C-Analiza_fin_extinsa'!C45</f>
        <v>0</v>
      </c>
      <c r="D44" s="157">
        <f>'1C-Analiza_fin_extinsa'!D52-'1C-Analiza_fin_extinsa'!D45</f>
        <v>0</v>
      </c>
      <c r="E44" s="157">
        <f>'1C-Analiza_fin_extinsa'!E52-'1C-Analiza_fin_extinsa'!E45</f>
        <v>0</v>
      </c>
      <c r="F44" s="157">
        <f>'1C-Analiza_fin_extinsa'!F52-'1C-Analiza_fin_extinsa'!F45</f>
        <v>0</v>
      </c>
      <c r="G44" s="157">
        <f>'1C-Analiza_fin_extinsa'!G52-'1C-Analiza_fin_extinsa'!G45</f>
        <v>0</v>
      </c>
      <c r="H44" s="157">
        <f>'1C-Analiza_fin_extinsa'!H52-'1C-Analiza_fin_extinsa'!H45</f>
        <v>0</v>
      </c>
      <c r="I44" s="157">
        <f>'1C-Analiza_fin_extinsa'!I52-'1C-Analiza_fin_extinsa'!I45</f>
        <v>0</v>
      </c>
    </row>
    <row r="45" spans="1:9" ht="25.5" x14ac:dyDescent="0.2">
      <c r="A45" s="158" t="s">
        <v>282</v>
      </c>
      <c r="B45" s="159" t="str">
        <f>IF(B43&lt;0,"nu se calculeaza",IF(ISERROR('1C-Analiza_fin_extinsa'!B50/'1C-Analiza_fin_extinsa'!B21),"",'1C-Analiza_fin_extinsa'!B50/'1C-Analiza_fin_extinsa'!B21))</f>
        <v/>
      </c>
      <c r="C45" s="159" t="str">
        <f>IF(C43&lt;0,"nu se calculeaza",IF(ISERROR('1C-Analiza_fin_extinsa'!C50/'1C-Analiza_fin_extinsa'!C21),"",'1C-Analiza_fin_extinsa'!C50/'1C-Analiza_fin_extinsa'!C21))</f>
        <v/>
      </c>
      <c r="D45" s="159" t="str">
        <f>IF(D43&lt;0,"nu se calculeaza",IF(ISERROR('1C-Analiza_fin_extinsa'!D50/'1C-Analiza_fin_extinsa'!D21),"",'1C-Analiza_fin_extinsa'!D50/'1C-Analiza_fin_extinsa'!D21))</f>
        <v/>
      </c>
      <c r="E45" s="159" t="str">
        <f>IF(E43&lt;0,"nu se calculeaza",IF(ISERROR('1C-Analiza_fin_extinsa'!E50/'1C-Analiza_fin_extinsa'!E21),"",'1C-Analiza_fin_extinsa'!E50/'1C-Analiza_fin_extinsa'!E21))</f>
        <v/>
      </c>
      <c r="F45" s="159" t="str">
        <f>IF(F43&lt;0,"nu se calculeaza",IF(ISERROR('1C-Analiza_fin_extinsa'!F50/'1C-Analiza_fin_extinsa'!F21),"",'1C-Analiza_fin_extinsa'!F50/'1C-Analiza_fin_extinsa'!F21))</f>
        <v/>
      </c>
      <c r="G45" s="159" t="str">
        <f>IF(G43&lt;0,"nu se calculeaza",IF(ISERROR('1C-Analiza_fin_extinsa'!G50/'1C-Analiza_fin_extinsa'!G21),"",'1C-Analiza_fin_extinsa'!G50/'1C-Analiza_fin_extinsa'!G21))</f>
        <v/>
      </c>
      <c r="H45" s="159" t="str">
        <f>IF(H43&lt;0,"nu se calculeaza",IF(ISERROR('1C-Analiza_fin_extinsa'!H50/'1C-Analiza_fin_extinsa'!H21),"",'1C-Analiza_fin_extinsa'!H50/'1C-Analiza_fin_extinsa'!H21))</f>
        <v/>
      </c>
      <c r="I45" s="159" t="str">
        <f>IF(I43&lt;0,"nu se calculeaza",IF(ISERROR('1C-Analiza_fin_extinsa'!I50/'1C-Analiza_fin_extinsa'!I21),"",'1C-Analiza_fin_extinsa'!I50/'1C-Analiza_fin_extinsa'!I21))</f>
        <v/>
      </c>
    </row>
    <row r="46" spans="1:9" ht="25.5" x14ac:dyDescent="0.2">
      <c r="A46" s="147" t="s">
        <v>173</v>
      </c>
      <c r="B46" s="160"/>
      <c r="C46" s="160"/>
      <c r="D46" s="160"/>
      <c r="E46" s="160"/>
      <c r="F46" s="160"/>
      <c r="G46" s="160"/>
      <c r="H46" s="160"/>
      <c r="I46" s="160"/>
    </row>
    <row r="47" spans="1:9" x14ac:dyDescent="0.2">
      <c r="A47" s="147" t="s">
        <v>171</v>
      </c>
      <c r="B47" s="155" t="str">
        <f>IF(B43&lt;0,"nu se calculeaza",IF(ISERROR('1C-Analiza_fin_extinsa'!L50),"",'1C-Analiza_fin_extinsa'!L50))</f>
        <v/>
      </c>
      <c r="C47" s="155" t="str">
        <f>IF(C43&lt;0,"nu se calculeaza",IF(ISERROR('1C-Analiza_fin_extinsa'!M50),"",'1C-Analiza_fin_extinsa'!M50))</f>
        <v/>
      </c>
      <c r="D47" s="155" t="str">
        <f>IF(D43&lt;0,"nu se calculeaza",IF(ISERROR('1C-Analiza_fin_extinsa'!N50),"",'1C-Analiza_fin_extinsa'!N50))</f>
        <v/>
      </c>
      <c r="E47" s="155" t="str">
        <f>IF(E43&lt;0,"nu se calculeaza",IF(ISERROR('1C-Analiza_fin_extinsa'!O50),"",'1C-Analiza_fin_extinsa'!O50))</f>
        <v/>
      </c>
      <c r="F47" s="155" t="str">
        <f>IF(F43&lt;0,"nu se calculeaza",IF(ISERROR('1C-Analiza_fin_extinsa'!P50),"",'1C-Analiza_fin_extinsa'!P50))</f>
        <v/>
      </c>
      <c r="G47" s="155" t="str">
        <f>IF(G43&lt;0,"nu se calculeaza",IF(ISERROR('1C-Analiza_fin_extinsa'!Q50),"",'1C-Analiza_fin_extinsa'!Q50))</f>
        <v/>
      </c>
      <c r="H47" s="155" t="str">
        <f>IF(H43&lt;0,"nu se calculeaza",IF(ISERROR('1C-Analiza_fin_extinsa'!R50),"",'1C-Analiza_fin_extinsa'!R50))</f>
        <v/>
      </c>
      <c r="I47" s="155" t="str">
        <f>IF(I43&lt;0,"nu se calculeaza",IF(ISERROR('1C-Analiza_fin_extinsa'!S50),"",'1C-Analiza_fin_extinsa'!S50))</f>
        <v/>
      </c>
    </row>
    <row r="48" spans="1:9" x14ac:dyDescent="0.2">
      <c r="A48" s="147" t="s">
        <v>172</v>
      </c>
      <c r="B48" s="161" t="str">
        <f>IF(ISERROR('1C-Analiza_fin_extinsa'!B25/'1C-Analiza_fin_extinsa'!B10),"",'1C-Analiza_fin_extinsa'!B25/'1C-Analiza_fin_extinsa'!B10)</f>
        <v/>
      </c>
      <c r="C48" s="161" t="str">
        <f>IF(ISERROR('1C-Analiza_fin_extinsa'!C25/'1C-Analiza_fin_extinsa'!C10),"",'1C-Analiza_fin_extinsa'!C25/'1C-Analiza_fin_extinsa'!C10)</f>
        <v/>
      </c>
      <c r="D48" s="161" t="str">
        <f>IF(ISERROR('1C-Analiza_fin_extinsa'!D25/'1C-Analiza_fin_extinsa'!D10),"",'1C-Analiza_fin_extinsa'!D25/'1C-Analiza_fin_extinsa'!D10)</f>
        <v/>
      </c>
      <c r="E48" s="161" t="str">
        <f>IF(ISERROR('1C-Analiza_fin_extinsa'!E25/'1C-Analiza_fin_extinsa'!E10),"",'1C-Analiza_fin_extinsa'!E25/'1C-Analiza_fin_extinsa'!E10)</f>
        <v/>
      </c>
      <c r="F48" s="161" t="str">
        <f>IF(ISERROR('1C-Analiza_fin_extinsa'!F25/'1C-Analiza_fin_extinsa'!F10),"",'1C-Analiza_fin_extinsa'!F25/'1C-Analiza_fin_extinsa'!F10)</f>
        <v/>
      </c>
      <c r="G48" s="161" t="str">
        <f>IF(ISERROR('1C-Analiza_fin_extinsa'!G25/'1C-Analiza_fin_extinsa'!G10),"",'1C-Analiza_fin_extinsa'!G25/'1C-Analiza_fin_extinsa'!G10)</f>
        <v/>
      </c>
      <c r="H48" s="161" t="str">
        <f>IF(ISERROR('1C-Analiza_fin_extinsa'!H25/'1C-Analiza_fin_extinsa'!H10),"",'1C-Analiza_fin_extinsa'!H25/'1C-Analiza_fin_extinsa'!H10)</f>
        <v/>
      </c>
      <c r="I48" s="161" t="str">
        <f>IF(ISERROR('1C-Analiza_fin_extinsa'!I25/'1C-Analiza_fin_extinsa'!I10),"",'1C-Analiza_fin_extinsa'!I25/'1C-Analiza_fin_extinsa'!I10)</f>
        <v/>
      </c>
    </row>
    <row r="49" spans="1:9" ht="25.5" x14ac:dyDescent="0.2">
      <c r="A49" s="158" t="s">
        <v>281</v>
      </c>
      <c r="B49" s="159" t="str">
        <f>IF(B43&lt;0,"nu se calculeaza",IF(ISERROR('1C-Analiza_fin_extinsa'!B50/'1C-Analiza_fin_extinsa'!B20),"",'1C-Analiza_fin_extinsa'!B50/'1C-Analiza_fin_extinsa'!B20))</f>
        <v/>
      </c>
      <c r="C49" s="159" t="str">
        <f>IF(C43&lt;0,"nu se calculeaza",IF(ISERROR('1C-Analiza_fin_extinsa'!C50/'1C-Analiza_fin_extinsa'!C20),"",'1C-Analiza_fin_extinsa'!C50/'1C-Analiza_fin_extinsa'!C20))</f>
        <v/>
      </c>
      <c r="D49" s="159" t="str">
        <f>IF(D43&lt;0,"nu se calculeaza",IF(ISERROR('1C-Analiza_fin_extinsa'!D50/'1C-Analiza_fin_extinsa'!D20),"",'1C-Analiza_fin_extinsa'!D50/'1C-Analiza_fin_extinsa'!D20))</f>
        <v/>
      </c>
      <c r="E49" s="159" t="str">
        <f>IF(E43&lt;0,"nu se calculeaza",IF(ISERROR('1C-Analiza_fin_extinsa'!E50/'1C-Analiza_fin_extinsa'!E20),"",'1C-Analiza_fin_extinsa'!E50/'1C-Analiza_fin_extinsa'!E20))</f>
        <v/>
      </c>
      <c r="F49" s="159" t="str">
        <f>IF(F43&lt;0,"nu se calculeaza",IF(ISERROR('1C-Analiza_fin_extinsa'!F50/'1C-Analiza_fin_extinsa'!F20),"",'1C-Analiza_fin_extinsa'!F50/'1C-Analiza_fin_extinsa'!F20))</f>
        <v/>
      </c>
      <c r="G49" s="159" t="str">
        <f>IF(G43&lt;0,"nu se calculeaza",IF(ISERROR('1C-Analiza_fin_extinsa'!G50/'1C-Analiza_fin_extinsa'!G20),"",'1C-Analiza_fin_extinsa'!G50/'1C-Analiza_fin_extinsa'!G20))</f>
        <v/>
      </c>
      <c r="H49" s="159" t="str">
        <f>IF(H43&lt;0,"nu se calculeaza",IF(ISERROR('1C-Analiza_fin_extinsa'!H50/'1C-Analiza_fin_extinsa'!H20),"",'1C-Analiza_fin_extinsa'!H50/'1C-Analiza_fin_extinsa'!H20))</f>
        <v/>
      </c>
      <c r="I49" s="159" t="str">
        <f>IF(I43&lt;0,"nu se calculeaza",IF(ISERROR('1C-Analiza_fin_extinsa'!I50/'1C-Analiza_fin_extinsa'!I20),"",'1C-Analiza_fin_extinsa'!I50/'1C-Analiza_fin_extinsa'!I20))</f>
        <v/>
      </c>
    </row>
    <row r="50" spans="1:9" ht="24" customHeight="1" x14ac:dyDescent="0.2">
      <c r="A50" s="147" t="s">
        <v>174</v>
      </c>
      <c r="B50" s="160"/>
      <c r="C50" s="160"/>
      <c r="D50" s="160"/>
      <c r="E50" s="160"/>
      <c r="F50" s="160"/>
      <c r="G50" s="160"/>
      <c r="H50" s="160"/>
      <c r="I50" s="160"/>
    </row>
    <row r="51" spans="1:9" x14ac:dyDescent="0.2">
      <c r="A51" s="147" t="s">
        <v>171</v>
      </c>
      <c r="B51" s="155" t="str">
        <f>B47</f>
        <v/>
      </c>
      <c r="C51" s="155" t="str">
        <f t="shared" ref="C51:D51" si="4">C47</f>
        <v/>
      </c>
      <c r="D51" s="155" t="str">
        <f t="shared" si="4"/>
        <v/>
      </c>
      <c r="E51" s="155" t="str">
        <f t="shared" ref="E51:I51" si="5">E47</f>
        <v/>
      </c>
      <c r="F51" s="155" t="str">
        <f t="shared" si="5"/>
        <v/>
      </c>
      <c r="G51" s="155" t="str">
        <f t="shared" si="5"/>
        <v/>
      </c>
      <c r="H51" s="155" t="str">
        <f t="shared" si="5"/>
        <v/>
      </c>
      <c r="I51" s="155" t="str">
        <f t="shared" si="5"/>
        <v/>
      </c>
    </row>
    <row r="52" spans="1:9" x14ac:dyDescent="0.2">
      <c r="A52" s="147" t="s">
        <v>172</v>
      </c>
      <c r="B52" s="161" t="str">
        <f>B48</f>
        <v/>
      </c>
      <c r="C52" s="161" t="str">
        <f t="shared" ref="C52:D52" si="6">C48</f>
        <v/>
      </c>
      <c r="D52" s="161" t="str">
        <f t="shared" si="6"/>
        <v/>
      </c>
      <c r="E52" s="161" t="str">
        <f t="shared" ref="E52:I52" si="7">E48</f>
        <v/>
      </c>
      <c r="F52" s="161" t="str">
        <f t="shared" si="7"/>
        <v/>
      </c>
      <c r="G52" s="161" t="str">
        <f t="shared" si="7"/>
        <v/>
      </c>
      <c r="H52" s="161" t="str">
        <f t="shared" si="7"/>
        <v/>
      </c>
      <c r="I52" s="161" t="str">
        <f t="shared" si="7"/>
        <v/>
      </c>
    </row>
    <row r="53" spans="1:9" ht="25.5" x14ac:dyDescent="0.2">
      <c r="A53" s="147" t="s">
        <v>175</v>
      </c>
      <c r="B53" s="161" t="str">
        <f>IF(ISERROR('1C-Analiza_fin_extinsa'!B21/'1C-Analiza_fin_extinsa'!B20),"",'1C-Analiza_fin_extinsa'!B21/'1C-Analiza_fin_extinsa'!B20)</f>
        <v/>
      </c>
      <c r="C53" s="161" t="str">
        <f>IF(ISERROR('1C-Analiza_fin_extinsa'!C21/'1C-Analiza_fin_extinsa'!C20),"",'1C-Analiza_fin_extinsa'!C21/'1C-Analiza_fin_extinsa'!C20)</f>
        <v/>
      </c>
      <c r="D53" s="161" t="str">
        <f>IF(ISERROR('1C-Analiza_fin_extinsa'!D21/'1C-Analiza_fin_extinsa'!D20),"",'1C-Analiza_fin_extinsa'!D21/'1C-Analiza_fin_extinsa'!D20)</f>
        <v/>
      </c>
      <c r="E53" s="161" t="str">
        <f>IF(ISERROR('1C-Analiza_fin_extinsa'!E21/'1C-Analiza_fin_extinsa'!E20),"",'1C-Analiza_fin_extinsa'!E21/'1C-Analiza_fin_extinsa'!E20)</f>
        <v/>
      </c>
      <c r="F53" s="161" t="str">
        <f>IF(ISERROR('1C-Analiza_fin_extinsa'!F21/'1C-Analiza_fin_extinsa'!F20),"",'1C-Analiza_fin_extinsa'!F21/'1C-Analiza_fin_extinsa'!F20)</f>
        <v/>
      </c>
      <c r="G53" s="161" t="str">
        <f>IF(ISERROR('1C-Analiza_fin_extinsa'!G21/'1C-Analiza_fin_extinsa'!G20),"",'1C-Analiza_fin_extinsa'!G21/'1C-Analiza_fin_extinsa'!G20)</f>
        <v/>
      </c>
      <c r="H53" s="161" t="str">
        <f>IF(ISERROR('1C-Analiza_fin_extinsa'!H21/'1C-Analiza_fin_extinsa'!H20),"",'1C-Analiza_fin_extinsa'!H21/'1C-Analiza_fin_extinsa'!H20)</f>
        <v/>
      </c>
      <c r="I53" s="161" t="str">
        <f>IF(ISERROR('1C-Analiza_fin_extinsa'!I21/'1C-Analiza_fin_extinsa'!I20),"",'1C-Analiza_fin_extinsa'!I21/'1C-Analiza_fin_extinsa'!I20)</f>
        <v/>
      </c>
    </row>
    <row r="54" spans="1:9" ht="38.25" x14ac:dyDescent="0.2">
      <c r="A54" s="144" t="s">
        <v>212</v>
      </c>
      <c r="B54" s="155" t="str">
        <f>IF(B44&lt;0,"nu se calculeaza",IF(ISERROR(('1C-Analiza_fin_extinsa'!B52-'1C-Analiza_fin_extinsa'!B45)/('1C-Analiza_fin_extinsa'!B20+'1C-Analiza_fin_extinsa'!B16)),"",('1C-Analiza_fin_extinsa'!B52-'1C-Analiza_fin_extinsa'!B45)/('1C-Analiza_fin_extinsa'!B20+'1C-Analiza_fin_extinsa'!B16)))</f>
        <v/>
      </c>
      <c r="C54" s="155" t="str">
        <f>IF(C44&lt;0,"nu se calculeaza",IF(ISERROR(('1C-Analiza_fin_extinsa'!C52-'1C-Analiza_fin_extinsa'!C45)/('1C-Analiza_fin_extinsa'!C20+'1C-Analiza_fin_extinsa'!C16)),"",('1C-Analiza_fin_extinsa'!C52-'1C-Analiza_fin_extinsa'!C45)/('1C-Analiza_fin_extinsa'!C20+'1C-Analiza_fin_extinsa'!C16)))</f>
        <v/>
      </c>
      <c r="D54" s="155" t="str">
        <f>IF(D44&lt;0,"nu se calculeaza",IF(ISERROR(('1C-Analiza_fin_extinsa'!D52-'1C-Analiza_fin_extinsa'!D45)/('1C-Analiza_fin_extinsa'!D20+'1C-Analiza_fin_extinsa'!D16)),"",('1C-Analiza_fin_extinsa'!D52-'1C-Analiza_fin_extinsa'!D45)/('1C-Analiza_fin_extinsa'!D20+'1C-Analiza_fin_extinsa'!D16)))</f>
        <v/>
      </c>
      <c r="E54" s="155" t="str">
        <f>IF(E44&lt;0,"nu se calculeaza",IF(ISERROR(('1C-Analiza_fin_extinsa'!E52-'1C-Analiza_fin_extinsa'!E45)/('1C-Analiza_fin_extinsa'!E20+'1C-Analiza_fin_extinsa'!E16)),"",('1C-Analiza_fin_extinsa'!E52-'1C-Analiza_fin_extinsa'!E45)/('1C-Analiza_fin_extinsa'!E20+'1C-Analiza_fin_extinsa'!E16)))</f>
        <v/>
      </c>
      <c r="F54" s="155" t="str">
        <f>IF(F44&lt;0,"nu se calculeaza",IF(ISERROR(('1C-Analiza_fin_extinsa'!F52-'1C-Analiza_fin_extinsa'!F45)/('1C-Analiza_fin_extinsa'!F20+'1C-Analiza_fin_extinsa'!F16)),"",('1C-Analiza_fin_extinsa'!F52-'1C-Analiza_fin_extinsa'!F45)/('1C-Analiza_fin_extinsa'!F20+'1C-Analiza_fin_extinsa'!F16)))</f>
        <v/>
      </c>
      <c r="G54" s="155" t="str">
        <f>IF(G44&lt;0,"nu se calculeaza",IF(ISERROR(('1C-Analiza_fin_extinsa'!G52-'1C-Analiza_fin_extinsa'!G45)/('1C-Analiza_fin_extinsa'!G20+'1C-Analiza_fin_extinsa'!G16)),"",('1C-Analiza_fin_extinsa'!G52-'1C-Analiza_fin_extinsa'!G45)/('1C-Analiza_fin_extinsa'!G20+'1C-Analiza_fin_extinsa'!G16)))</f>
        <v/>
      </c>
      <c r="H54" s="155" t="str">
        <f>IF(H44&lt;0,"nu se calculeaza",IF(ISERROR(('1C-Analiza_fin_extinsa'!H52-'1C-Analiza_fin_extinsa'!H45)/('1C-Analiza_fin_extinsa'!H20+'1C-Analiza_fin_extinsa'!H16)),"",('1C-Analiza_fin_extinsa'!H52-'1C-Analiza_fin_extinsa'!H45)/('1C-Analiza_fin_extinsa'!H20+'1C-Analiza_fin_extinsa'!H16)))</f>
        <v/>
      </c>
      <c r="I54" s="155" t="str">
        <f>IF(I44&lt;0,"nu se calculeaza",IF(ISERROR(('1C-Analiza_fin_extinsa'!I52-'1C-Analiza_fin_extinsa'!I45)/('1C-Analiza_fin_extinsa'!I20+'1C-Analiza_fin_extinsa'!I16)),"",('1C-Analiza_fin_extinsa'!I52-'1C-Analiza_fin_extinsa'!I45)/('1C-Analiza_fin_extinsa'!I20+'1C-Analiza_fin_extinsa'!I16)))</f>
        <v/>
      </c>
    </row>
    <row r="55" spans="1:9" ht="38.25" x14ac:dyDescent="0.2">
      <c r="A55" s="147" t="s">
        <v>211</v>
      </c>
      <c r="B55" s="160"/>
      <c r="C55" s="160"/>
      <c r="D55" s="160"/>
      <c r="E55" s="160"/>
      <c r="F55" s="160"/>
      <c r="G55" s="160"/>
      <c r="H55" s="160"/>
      <c r="I55" s="160"/>
    </row>
    <row r="56" spans="1:9" s="162" customFormat="1" ht="15" x14ac:dyDescent="0.2">
      <c r="A56" s="147" t="s">
        <v>176</v>
      </c>
      <c r="B56" s="155" t="str">
        <f>IF(B44&lt;0,"nu se calculeaza",IF(ISERROR(('1C-Analiza_fin_extinsa'!B52-'1C-Analiza_fin_extinsa'!B45)/'1C-Analiza_fin_extinsa'!B25),"",('1C-Analiza_fin_extinsa'!B52-'1C-Analiza_fin_extinsa'!B45)/'1C-Analiza_fin_extinsa'!B25))</f>
        <v/>
      </c>
      <c r="C56" s="155" t="str">
        <f>IF(C44&lt;0,"nu se calculeaza",IF(ISERROR(('1C-Analiza_fin_extinsa'!C52-'1C-Analiza_fin_extinsa'!C45)/'1C-Analiza_fin_extinsa'!C25),"",('1C-Analiza_fin_extinsa'!C52-'1C-Analiza_fin_extinsa'!C45)/'1C-Analiza_fin_extinsa'!C25))</f>
        <v/>
      </c>
      <c r="D56" s="155" t="str">
        <f>IF(D44&lt;0,"nu se calculeaza",IF(ISERROR(('1C-Analiza_fin_extinsa'!D52-'1C-Analiza_fin_extinsa'!D45)/'1C-Analiza_fin_extinsa'!D25),"",('1C-Analiza_fin_extinsa'!D52-'1C-Analiza_fin_extinsa'!D45)/'1C-Analiza_fin_extinsa'!D25))</f>
        <v/>
      </c>
      <c r="E56" s="155" t="str">
        <f>IF(E44&lt;0,"nu se calculeaza",IF(ISERROR(('1C-Analiza_fin_extinsa'!E52-'1C-Analiza_fin_extinsa'!E45)/'1C-Analiza_fin_extinsa'!E25),"",('1C-Analiza_fin_extinsa'!E52-'1C-Analiza_fin_extinsa'!E45)/'1C-Analiza_fin_extinsa'!E25))</f>
        <v/>
      </c>
      <c r="F56" s="155" t="str">
        <f>IF(F44&lt;0,"nu se calculeaza",IF(ISERROR(('1C-Analiza_fin_extinsa'!F52-'1C-Analiza_fin_extinsa'!F45)/'1C-Analiza_fin_extinsa'!F25),"",('1C-Analiza_fin_extinsa'!F52-'1C-Analiza_fin_extinsa'!F45)/'1C-Analiza_fin_extinsa'!F25))</f>
        <v/>
      </c>
      <c r="G56" s="155" t="str">
        <f>IF(G44&lt;0,"nu se calculeaza",IF(ISERROR(('1C-Analiza_fin_extinsa'!G52-'1C-Analiza_fin_extinsa'!G45)/'1C-Analiza_fin_extinsa'!G25),"",('1C-Analiza_fin_extinsa'!G52-'1C-Analiza_fin_extinsa'!G45)/'1C-Analiza_fin_extinsa'!G25))</f>
        <v/>
      </c>
      <c r="H56" s="155" t="str">
        <f>IF(H44&lt;0,"nu se calculeaza",IF(ISERROR(('1C-Analiza_fin_extinsa'!H52-'1C-Analiza_fin_extinsa'!H45)/'1C-Analiza_fin_extinsa'!H25),"",('1C-Analiza_fin_extinsa'!H52-'1C-Analiza_fin_extinsa'!H45)/'1C-Analiza_fin_extinsa'!H25))</f>
        <v/>
      </c>
      <c r="I56" s="155" t="str">
        <f>IF(I44&lt;0,"nu se calculeaza",IF(ISERROR(('1C-Analiza_fin_extinsa'!I52-'1C-Analiza_fin_extinsa'!I45)/'1C-Analiza_fin_extinsa'!I25),"",('1C-Analiza_fin_extinsa'!I52-'1C-Analiza_fin_extinsa'!I45)/'1C-Analiza_fin_extinsa'!I25))</f>
        <v/>
      </c>
    </row>
    <row r="57" spans="1:9" x14ac:dyDescent="0.2">
      <c r="A57" s="147" t="s">
        <v>172</v>
      </c>
      <c r="B57" s="161" t="str">
        <f>B48</f>
        <v/>
      </c>
      <c r="C57" s="161" t="str">
        <f t="shared" ref="C57:D57" si="8">C48</f>
        <v/>
      </c>
      <c r="D57" s="161" t="str">
        <f t="shared" si="8"/>
        <v/>
      </c>
      <c r="E57" s="161" t="str">
        <f t="shared" ref="E57:I57" si="9">E48</f>
        <v/>
      </c>
      <c r="F57" s="161" t="str">
        <f t="shared" si="9"/>
        <v/>
      </c>
      <c r="G57" s="161" t="str">
        <f t="shared" si="9"/>
        <v/>
      </c>
      <c r="H57" s="161" t="str">
        <f t="shared" si="9"/>
        <v/>
      </c>
      <c r="I57" s="161" t="str">
        <f t="shared" si="9"/>
        <v/>
      </c>
    </row>
    <row r="58" spans="1:9" ht="25.5" x14ac:dyDescent="0.2">
      <c r="A58" s="147" t="s">
        <v>177</v>
      </c>
      <c r="B58" s="161" t="str">
        <f>IF(ISERROR(('1C-Analiza_fin_extinsa'!B21/('1C-Analiza_fin_extinsa'!B20+'1C-Analiza_fin_extinsa'!B16))),"",('1C-Analiza_fin_extinsa'!B21/('1C-Analiza_fin_extinsa'!B20+'1C-Analiza_fin_extinsa'!B16)))</f>
        <v/>
      </c>
      <c r="C58" s="161" t="str">
        <f>IF(ISERROR(('1C-Analiza_fin_extinsa'!C21/('1C-Analiza_fin_extinsa'!C20+'1C-Analiza_fin_extinsa'!C16))),"",('1C-Analiza_fin_extinsa'!C21/('1C-Analiza_fin_extinsa'!C20+'1C-Analiza_fin_extinsa'!C16)))</f>
        <v/>
      </c>
      <c r="D58" s="161" t="str">
        <f>IF(ISERROR(('1C-Analiza_fin_extinsa'!D21/('1C-Analiza_fin_extinsa'!D20+'1C-Analiza_fin_extinsa'!D16))),"",('1C-Analiza_fin_extinsa'!D21/('1C-Analiza_fin_extinsa'!D20+'1C-Analiza_fin_extinsa'!D16)))</f>
        <v/>
      </c>
      <c r="E58" s="161" t="str">
        <f>IF(ISERROR(('1C-Analiza_fin_extinsa'!E21/('1C-Analiza_fin_extinsa'!E20+'1C-Analiza_fin_extinsa'!E16))),"",('1C-Analiza_fin_extinsa'!E21/('1C-Analiza_fin_extinsa'!E20+'1C-Analiza_fin_extinsa'!E16)))</f>
        <v/>
      </c>
      <c r="F58" s="161" t="str">
        <f>IF(ISERROR(('1C-Analiza_fin_extinsa'!F21/('1C-Analiza_fin_extinsa'!F20+'1C-Analiza_fin_extinsa'!F16))),"",('1C-Analiza_fin_extinsa'!F21/('1C-Analiza_fin_extinsa'!F20+'1C-Analiza_fin_extinsa'!F16)))</f>
        <v/>
      </c>
      <c r="G58" s="161" t="str">
        <f>IF(ISERROR(('1C-Analiza_fin_extinsa'!G21/('1C-Analiza_fin_extinsa'!G20+'1C-Analiza_fin_extinsa'!G16))),"",('1C-Analiza_fin_extinsa'!G21/('1C-Analiza_fin_extinsa'!G20+'1C-Analiza_fin_extinsa'!G16)))</f>
        <v/>
      </c>
      <c r="H58" s="161" t="str">
        <f>IF(ISERROR(('1C-Analiza_fin_extinsa'!H21/('1C-Analiza_fin_extinsa'!H20+'1C-Analiza_fin_extinsa'!H16))),"",('1C-Analiza_fin_extinsa'!H21/('1C-Analiza_fin_extinsa'!H20+'1C-Analiza_fin_extinsa'!H16)))</f>
        <v/>
      </c>
      <c r="I58" s="161" t="str">
        <f>IF(ISERROR(('1C-Analiza_fin_extinsa'!I21/('1C-Analiza_fin_extinsa'!I20+'1C-Analiza_fin_extinsa'!I16))),"",('1C-Analiza_fin_extinsa'!I21/('1C-Analiza_fin_extinsa'!I20+'1C-Analiza_fin_extinsa'!I16)))</f>
        <v/>
      </c>
    </row>
    <row r="59" spans="1:9" x14ac:dyDescent="0.2">
      <c r="A59" s="144" t="s">
        <v>178</v>
      </c>
      <c r="B59" s="163" t="str">
        <f>IF(ISERROR(B49-B54),"",B49-B54)</f>
        <v/>
      </c>
      <c r="C59" s="163" t="str">
        <f t="shared" ref="C59:I59" si="10">IF(ISERROR(C49-C54),"",C49-C54)</f>
        <v/>
      </c>
      <c r="D59" s="163" t="str">
        <f t="shared" si="10"/>
        <v/>
      </c>
      <c r="E59" s="163" t="str">
        <f t="shared" si="10"/>
        <v/>
      </c>
      <c r="F59" s="163" t="str">
        <f t="shared" si="10"/>
        <v/>
      </c>
      <c r="G59" s="163" t="str">
        <f t="shared" si="10"/>
        <v/>
      </c>
      <c r="H59" s="163" t="str">
        <f t="shared" si="10"/>
        <v/>
      </c>
      <c r="I59" s="163" t="str">
        <f t="shared" si="10"/>
        <v/>
      </c>
    </row>
    <row r="60" spans="1:9" s="162" customFormat="1" ht="15" x14ac:dyDescent="0.2">
      <c r="A60" s="150"/>
      <c r="B60" s="164"/>
      <c r="C60" s="164"/>
      <c r="D60" s="164"/>
    </row>
    <row r="61" spans="1:9" x14ac:dyDescent="0.2">
      <c r="A61" s="144" t="s">
        <v>101</v>
      </c>
      <c r="B61" s="145" t="str">
        <f>'1-Bilant'!B5</f>
        <v>N-2</v>
      </c>
      <c r="C61" s="145" t="str">
        <f>'1-Bilant'!C5</f>
        <v>N-1</v>
      </c>
      <c r="D61" s="145" t="str">
        <f>'1-Bilant'!D5</f>
        <v>N</v>
      </c>
      <c r="E61" s="145">
        <f>'1-Bilant'!E5</f>
        <v>1</v>
      </c>
      <c r="F61" s="145">
        <f>'1-Bilant'!F5</f>
        <v>2</v>
      </c>
      <c r="G61" s="145">
        <f>'1-Bilant'!G5</f>
        <v>3</v>
      </c>
      <c r="H61" s="145">
        <f>'1-Bilant'!H5</f>
        <v>4</v>
      </c>
      <c r="I61" s="145">
        <f>'1-Bilant'!I5</f>
        <v>5</v>
      </c>
    </row>
    <row r="62" spans="1:9" ht="25.5" x14ac:dyDescent="0.2">
      <c r="A62" s="147" t="s">
        <v>179</v>
      </c>
      <c r="B62" s="165" t="str">
        <f>IF(ISERROR(('1C-Analiza_fin_extinsa'!B21*360)/'1C-Analiza_fin_extinsa'!B25),"",('1C-Analiza_fin_extinsa'!B21*360)/'1C-Analiza_fin_extinsa'!B25)</f>
        <v/>
      </c>
      <c r="C62" s="165" t="str">
        <f>IF(ISERROR(('1C-Analiza_fin_extinsa'!C21*360)/'1C-Analiza_fin_extinsa'!C25),"",('1C-Analiza_fin_extinsa'!C21*360)/'1C-Analiza_fin_extinsa'!C25)</f>
        <v/>
      </c>
      <c r="D62" s="165" t="str">
        <f>IF(ISERROR(('1C-Analiza_fin_extinsa'!D21*360)/'1C-Analiza_fin_extinsa'!D25),"",('1C-Analiza_fin_extinsa'!D21*360)/'1C-Analiza_fin_extinsa'!D25)</f>
        <v/>
      </c>
      <c r="E62" s="165" t="str">
        <f>IF(ISERROR(('1C-Analiza_fin_extinsa'!E21*360)/'1C-Analiza_fin_extinsa'!E25),"",('1C-Analiza_fin_extinsa'!E21*360)/'1C-Analiza_fin_extinsa'!E25)</f>
        <v/>
      </c>
      <c r="F62" s="165" t="str">
        <f>IF(ISERROR(('1C-Analiza_fin_extinsa'!F21*360)/'1C-Analiza_fin_extinsa'!F25),"",('1C-Analiza_fin_extinsa'!F21*360)/'1C-Analiza_fin_extinsa'!F25)</f>
        <v/>
      </c>
      <c r="G62" s="165" t="str">
        <f>IF(ISERROR(('1C-Analiza_fin_extinsa'!G21*360)/'1C-Analiza_fin_extinsa'!G25),"",('1C-Analiza_fin_extinsa'!G21*360)/'1C-Analiza_fin_extinsa'!G25)</f>
        <v/>
      </c>
      <c r="H62" s="165" t="str">
        <f>IF(ISERROR(('1C-Analiza_fin_extinsa'!H21*360)/'1C-Analiza_fin_extinsa'!H25),"",('1C-Analiza_fin_extinsa'!H21*360)/'1C-Analiza_fin_extinsa'!H25)</f>
        <v/>
      </c>
      <c r="I62" s="165" t="str">
        <f>IF(ISERROR(('1C-Analiza_fin_extinsa'!I21*360)/'1C-Analiza_fin_extinsa'!I25),"",('1C-Analiza_fin_extinsa'!I21*360)/'1C-Analiza_fin_extinsa'!I25)</f>
        <v/>
      </c>
    </row>
    <row r="63" spans="1:9" s="162" customFormat="1" ht="25.5" x14ac:dyDescent="0.2">
      <c r="A63" s="147" t="s">
        <v>180</v>
      </c>
      <c r="B63" s="165" t="str">
        <f>IF(ISERROR(('1C-Analiza_fin_extinsa'!B4*360)/'1C-Analiza_fin_extinsa'!B25),"",('1C-Analiza_fin_extinsa'!B4*360)/'1C-Analiza_fin_extinsa'!B25)</f>
        <v/>
      </c>
      <c r="C63" s="165" t="str">
        <f>IF(ISERROR(('1C-Analiza_fin_extinsa'!C4*360)/'1C-Analiza_fin_extinsa'!C25),"",('1C-Analiza_fin_extinsa'!C4*360)/'1C-Analiza_fin_extinsa'!C25)</f>
        <v/>
      </c>
      <c r="D63" s="165" t="str">
        <f>IF(ISERROR(('1C-Analiza_fin_extinsa'!D4*360)/'1C-Analiza_fin_extinsa'!D25),"",('1C-Analiza_fin_extinsa'!D4*360)/'1C-Analiza_fin_extinsa'!D25)</f>
        <v/>
      </c>
      <c r="E63" s="165" t="str">
        <f>IF(ISERROR(('1C-Analiza_fin_extinsa'!E4*360)/'1C-Analiza_fin_extinsa'!E25),"",('1C-Analiza_fin_extinsa'!E4*360)/'1C-Analiza_fin_extinsa'!E25)</f>
        <v/>
      </c>
      <c r="F63" s="165" t="str">
        <f>IF(ISERROR(('1C-Analiza_fin_extinsa'!F4*360)/'1C-Analiza_fin_extinsa'!F25),"",('1C-Analiza_fin_extinsa'!F4*360)/'1C-Analiza_fin_extinsa'!F25)</f>
        <v/>
      </c>
      <c r="G63" s="165" t="str">
        <f>IF(ISERROR(('1C-Analiza_fin_extinsa'!G4*360)/'1C-Analiza_fin_extinsa'!G25),"",('1C-Analiza_fin_extinsa'!G4*360)/'1C-Analiza_fin_extinsa'!G25)</f>
        <v/>
      </c>
      <c r="H63" s="165" t="str">
        <f>IF(ISERROR(('1C-Analiza_fin_extinsa'!H4*360)/'1C-Analiza_fin_extinsa'!H25),"",('1C-Analiza_fin_extinsa'!H4*360)/'1C-Analiza_fin_extinsa'!H25)</f>
        <v/>
      </c>
      <c r="I63" s="165" t="str">
        <f>IF(ISERROR(('1C-Analiza_fin_extinsa'!I4*360)/'1C-Analiza_fin_extinsa'!I25),"",('1C-Analiza_fin_extinsa'!I4*360)/'1C-Analiza_fin_extinsa'!I25)</f>
        <v/>
      </c>
    </row>
    <row r="64" spans="1:9" ht="25.5" x14ac:dyDescent="0.2">
      <c r="A64" s="147" t="s">
        <v>181</v>
      </c>
      <c r="B64" s="165" t="str">
        <f>IF(ISERROR(('1C-Analiza_fin_extinsa'!B5*360)/'1C-Analiza_fin_extinsa'!B25),"",('1C-Analiza_fin_extinsa'!B5*360)/'1C-Analiza_fin_extinsa'!B25)</f>
        <v/>
      </c>
      <c r="C64" s="165" t="str">
        <f>IF(ISERROR(('1C-Analiza_fin_extinsa'!C5*360)/'1C-Analiza_fin_extinsa'!C25),"",('1C-Analiza_fin_extinsa'!C5*360)/'1C-Analiza_fin_extinsa'!C25)</f>
        <v/>
      </c>
      <c r="D64" s="165" t="str">
        <f>IF(ISERROR(('1C-Analiza_fin_extinsa'!D5*360)/'1C-Analiza_fin_extinsa'!D25),"",('1C-Analiza_fin_extinsa'!D5*360)/'1C-Analiza_fin_extinsa'!D25)</f>
        <v/>
      </c>
      <c r="E64" s="165" t="str">
        <f>IF(ISERROR(('1C-Analiza_fin_extinsa'!E5*360)/'1C-Analiza_fin_extinsa'!E25),"",('1C-Analiza_fin_extinsa'!E5*360)/'1C-Analiza_fin_extinsa'!E25)</f>
        <v/>
      </c>
      <c r="F64" s="165" t="str">
        <f>IF(ISERROR(('1C-Analiza_fin_extinsa'!F5*360)/'1C-Analiza_fin_extinsa'!F25),"",('1C-Analiza_fin_extinsa'!F5*360)/'1C-Analiza_fin_extinsa'!F25)</f>
        <v/>
      </c>
      <c r="G64" s="165" t="str">
        <f>IF(ISERROR(('1C-Analiza_fin_extinsa'!G5*360)/'1C-Analiza_fin_extinsa'!G25),"",('1C-Analiza_fin_extinsa'!G5*360)/'1C-Analiza_fin_extinsa'!G25)</f>
        <v/>
      </c>
      <c r="H64" s="165" t="str">
        <f>IF(ISERROR(('1C-Analiza_fin_extinsa'!H5*360)/'1C-Analiza_fin_extinsa'!H25),"",('1C-Analiza_fin_extinsa'!H5*360)/'1C-Analiza_fin_extinsa'!H25)</f>
        <v/>
      </c>
      <c r="I64" s="165" t="str">
        <f>IF(ISERROR(('1C-Analiza_fin_extinsa'!I5*360)/'1C-Analiza_fin_extinsa'!I25),"",('1C-Analiza_fin_extinsa'!I5*360)/'1C-Analiza_fin_extinsa'!I25)</f>
        <v/>
      </c>
    </row>
    <row r="65" spans="1:9" ht="25.5" x14ac:dyDescent="0.2">
      <c r="A65" s="147" t="s">
        <v>182</v>
      </c>
      <c r="B65" s="165" t="str">
        <f>IF(ISERROR(('1C-Analiza_fin_extinsa'!B6*360)/'1C-Analiza_fin_extinsa'!B25),"",('1C-Analiza_fin_extinsa'!B6*360)/'1C-Analiza_fin_extinsa'!B25)</f>
        <v/>
      </c>
      <c r="C65" s="165" t="str">
        <f>IF(ISERROR(('1C-Analiza_fin_extinsa'!C6*360)/'1C-Analiza_fin_extinsa'!C25),"",('1C-Analiza_fin_extinsa'!C6*360)/'1C-Analiza_fin_extinsa'!C25)</f>
        <v/>
      </c>
      <c r="D65" s="165" t="str">
        <f>IF(ISERROR(('1C-Analiza_fin_extinsa'!D6*360)/'1C-Analiza_fin_extinsa'!D25),"",('1C-Analiza_fin_extinsa'!D6*360)/'1C-Analiza_fin_extinsa'!D25)</f>
        <v/>
      </c>
      <c r="E65" s="165" t="str">
        <f>IF(ISERROR(('1C-Analiza_fin_extinsa'!E6*360)/'1C-Analiza_fin_extinsa'!E25),"",('1C-Analiza_fin_extinsa'!E6*360)/'1C-Analiza_fin_extinsa'!E25)</f>
        <v/>
      </c>
      <c r="F65" s="165" t="str">
        <f>IF(ISERROR(('1C-Analiza_fin_extinsa'!F6*360)/'1C-Analiza_fin_extinsa'!F25),"",('1C-Analiza_fin_extinsa'!F6*360)/'1C-Analiza_fin_extinsa'!F25)</f>
        <v/>
      </c>
      <c r="G65" s="165" t="str">
        <f>IF(ISERROR(('1C-Analiza_fin_extinsa'!G6*360)/'1C-Analiza_fin_extinsa'!G25),"",('1C-Analiza_fin_extinsa'!G6*360)/'1C-Analiza_fin_extinsa'!G25)</f>
        <v/>
      </c>
      <c r="H65" s="165" t="str">
        <f>IF(ISERROR(('1C-Analiza_fin_extinsa'!H6*360)/'1C-Analiza_fin_extinsa'!H25),"",('1C-Analiza_fin_extinsa'!H6*360)/'1C-Analiza_fin_extinsa'!H25)</f>
        <v/>
      </c>
      <c r="I65" s="165" t="str">
        <f>IF(ISERROR(('1C-Analiza_fin_extinsa'!I6*360)/'1C-Analiza_fin_extinsa'!I25),"",('1C-Analiza_fin_extinsa'!I6*360)/'1C-Analiza_fin_extinsa'!I25)</f>
        <v/>
      </c>
    </row>
    <row r="66" spans="1:9" ht="25.5" x14ac:dyDescent="0.2">
      <c r="A66" s="147" t="s">
        <v>183</v>
      </c>
      <c r="B66" s="165" t="str">
        <f>IF(ISERROR(('1C-Analiza_fin_extinsa'!B7*360)/'1C-Analiza_fin_extinsa'!B25),"",('1C-Analiza_fin_extinsa'!B7*360)/'1C-Analiza_fin_extinsa'!B25)</f>
        <v/>
      </c>
      <c r="C66" s="165" t="str">
        <f>IF(ISERROR(('1C-Analiza_fin_extinsa'!C7*360)/'1C-Analiza_fin_extinsa'!C25),"",('1C-Analiza_fin_extinsa'!C7*360)/'1C-Analiza_fin_extinsa'!C25)</f>
        <v/>
      </c>
      <c r="D66" s="165" t="str">
        <f>IF(ISERROR(('1C-Analiza_fin_extinsa'!D7*360)/'1C-Analiza_fin_extinsa'!D25),"",('1C-Analiza_fin_extinsa'!D7*360)/'1C-Analiza_fin_extinsa'!D25)</f>
        <v/>
      </c>
      <c r="E66" s="165" t="str">
        <f>IF(ISERROR(('1C-Analiza_fin_extinsa'!E7*360)/'1C-Analiza_fin_extinsa'!E25),"",('1C-Analiza_fin_extinsa'!E7*360)/'1C-Analiza_fin_extinsa'!E25)</f>
        <v/>
      </c>
      <c r="F66" s="165" t="str">
        <f>IF(ISERROR(('1C-Analiza_fin_extinsa'!F7*360)/'1C-Analiza_fin_extinsa'!F25),"",('1C-Analiza_fin_extinsa'!F7*360)/'1C-Analiza_fin_extinsa'!F25)</f>
        <v/>
      </c>
      <c r="G66" s="165" t="str">
        <f>IF(ISERROR(('1C-Analiza_fin_extinsa'!G7*360)/'1C-Analiza_fin_extinsa'!G25),"",('1C-Analiza_fin_extinsa'!G7*360)/'1C-Analiza_fin_extinsa'!G25)</f>
        <v/>
      </c>
      <c r="H66" s="165" t="str">
        <f>IF(ISERROR(('1C-Analiza_fin_extinsa'!H7*360)/'1C-Analiza_fin_extinsa'!H25),"",('1C-Analiza_fin_extinsa'!H7*360)/'1C-Analiza_fin_extinsa'!H25)</f>
        <v/>
      </c>
      <c r="I66" s="165" t="str">
        <f>IF(ISERROR(('1C-Analiza_fin_extinsa'!I7*360)/'1C-Analiza_fin_extinsa'!I25),"",('1C-Analiza_fin_extinsa'!I7*360)/'1C-Analiza_fin_extinsa'!I25)</f>
        <v/>
      </c>
    </row>
    <row r="67" spans="1:9" ht="25.5" x14ac:dyDescent="0.2">
      <c r="A67" s="147" t="s">
        <v>184</v>
      </c>
      <c r="B67" s="165" t="str">
        <f>IF(ISERROR(('1C-Analiza_fin_extinsa'!B13*360)/'1C-Analiza_fin_extinsa'!B25),"",('1C-Analiza_fin_extinsa'!B13*360)/'1C-Analiza_fin_extinsa'!B25)</f>
        <v/>
      </c>
      <c r="C67" s="165" t="str">
        <f>IF(ISERROR(('1C-Analiza_fin_extinsa'!C13*360)/'1C-Analiza_fin_extinsa'!C25),"",('1C-Analiza_fin_extinsa'!C13*360)/'1C-Analiza_fin_extinsa'!C25)</f>
        <v/>
      </c>
      <c r="D67" s="165" t="str">
        <f>IF(ISERROR(('1C-Analiza_fin_extinsa'!D13*360)/'1C-Analiza_fin_extinsa'!D25),"",('1C-Analiza_fin_extinsa'!D13*360)/'1C-Analiza_fin_extinsa'!D25)</f>
        <v/>
      </c>
      <c r="E67" s="165" t="str">
        <f>IF(ISERROR(('1C-Analiza_fin_extinsa'!E13*360)/'1C-Analiza_fin_extinsa'!E25),"",('1C-Analiza_fin_extinsa'!E13*360)/'1C-Analiza_fin_extinsa'!E25)</f>
        <v/>
      </c>
      <c r="F67" s="165" t="str">
        <f>IF(ISERROR(('1C-Analiza_fin_extinsa'!F13*360)/'1C-Analiza_fin_extinsa'!F25),"",('1C-Analiza_fin_extinsa'!F13*360)/'1C-Analiza_fin_extinsa'!F25)</f>
        <v/>
      </c>
      <c r="G67" s="165" t="str">
        <f>IF(ISERROR(('1C-Analiza_fin_extinsa'!G13*360)/'1C-Analiza_fin_extinsa'!G25),"",('1C-Analiza_fin_extinsa'!G13*360)/'1C-Analiza_fin_extinsa'!G25)</f>
        <v/>
      </c>
      <c r="H67" s="165" t="str">
        <f>IF(ISERROR(('1C-Analiza_fin_extinsa'!H13*360)/'1C-Analiza_fin_extinsa'!H25),"",('1C-Analiza_fin_extinsa'!H13*360)/'1C-Analiza_fin_extinsa'!H25)</f>
        <v/>
      </c>
      <c r="I67" s="165" t="str">
        <f>IF(ISERROR(('1C-Analiza_fin_extinsa'!I13*360)/'1C-Analiza_fin_extinsa'!I25),"",('1C-Analiza_fin_extinsa'!I13*360)/'1C-Analiza_fin_extinsa'!I25)</f>
        <v/>
      </c>
    </row>
    <row r="68" spans="1:9" s="168" customFormat="1" ht="15.75" x14ac:dyDescent="0.2">
      <c r="A68" s="144" t="s">
        <v>102</v>
      </c>
      <c r="B68" s="166" t="str">
        <f>'1-Bilant'!B5</f>
        <v>N-2</v>
      </c>
      <c r="C68" s="166" t="str">
        <f>'1-Bilant'!C5</f>
        <v>N-1</v>
      </c>
      <c r="D68" s="166" t="str">
        <f>'1-Bilant'!D5</f>
        <v>N</v>
      </c>
      <c r="E68" s="167">
        <f>'1-Bilant'!E5</f>
        <v>1</v>
      </c>
      <c r="F68" s="167">
        <f>'1-Bilant'!F5</f>
        <v>2</v>
      </c>
      <c r="G68" s="167">
        <f>'1-Bilant'!G5</f>
        <v>3</v>
      </c>
      <c r="H68" s="167">
        <f>'1-Bilant'!H5</f>
        <v>4</v>
      </c>
      <c r="I68" s="167">
        <f>'1-Bilant'!I5</f>
        <v>5</v>
      </c>
    </row>
    <row r="69" spans="1:9" ht="25.5" x14ac:dyDescent="0.2">
      <c r="A69" s="147" t="s">
        <v>185</v>
      </c>
      <c r="B69" s="161" t="str">
        <f>IF(ISERROR('1C-Analiza_fin_extinsa'!B25/'1C-Analiza_fin_extinsa'!B21),"",'1C-Analiza_fin_extinsa'!B25/'1C-Analiza_fin_extinsa'!B21)</f>
        <v/>
      </c>
      <c r="C69" s="161" t="str">
        <f>IF(ISERROR('1C-Analiza_fin_extinsa'!C25/'1C-Analiza_fin_extinsa'!C21),"",'1C-Analiza_fin_extinsa'!C25/'1C-Analiza_fin_extinsa'!C21)</f>
        <v/>
      </c>
      <c r="D69" s="161" t="str">
        <f>IF(ISERROR('1C-Analiza_fin_extinsa'!D25/'1C-Analiza_fin_extinsa'!D21),"",'1C-Analiza_fin_extinsa'!D25/'1C-Analiza_fin_extinsa'!D21)</f>
        <v/>
      </c>
      <c r="E69" s="161" t="str">
        <f>IF(ISERROR('1C-Analiza_fin_extinsa'!E25/'1C-Analiza_fin_extinsa'!E21),"",'1C-Analiza_fin_extinsa'!E25/'1C-Analiza_fin_extinsa'!E21)</f>
        <v/>
      </c>
      <c r="F69" s="161" t="str">
        <f>IF(ISERROR('1C-Analiza_fin_extinsa'!F25/'1C-Analiza_fin_extinsa'!F21),"",'1C-Analiza_fin_extinsa'!F25/'1C-Analiza_fin_extinsa'!F21)</f>
        <v/>
      </c>
      <c r="G69" s="161" t="str">
        <f>IF(ISERROR('1C-Analiza_fin_extinsa'!G25/'1C-Analiza_fin_extinsa'!G21),"",'1C-Analiza_fin_extinsa'!G25/'1C-Analiza_fin_extinsa'!G21)</f>
        <v/>
      </c>
      <c r="H69" s="161" t="str">
        <f>IF(ISERROR('1C-Analiza_fin_extinsa'!H25/'1C-Analiza_fin_extinsa'!H21),"",'1C-Analiza_fin_extinsa'!H25/'1C-Analiza_fin_extinsa'!H21)</f>
        <v/>
      </c>
      <c r="I69" s="161" t="str">
        <f>IF(ISERROR('1C-Analiza_fin_extinsa'!I25/'1C-Analiza_fin_extinsa'!I21),"",'1C-Analiza_fin_extinsa'!I25/'1C-Analiza_fin_extinsa'!I21)</f>
        <v/>
      </c>
    </row>
    <row r="70" spans="1:9" s="162" customFormat="1" ht="25.5" x14ac:dyDescent="0.2">
      <c r="A70" s="147" t="s">
        <v>186</v>
      </c>
      <c r="B70" s="161" t="str">
        <f>IF(ISERROR('1C-Analiza_fin_extinsa'!B25/'1C-Analiza_fin_extinsa'!B4),"",'1C-Analiza_fin_extinsa'!B25/'1C-Analiza_fin_extinsa'!B4)</f>
        <v/>
      </c>
      <c r="C70" s="161" t="str">
        <f>IF(ISERROR('1C-Analiza_fin_extinsa'!C25/'1C-Analiza_fin_extinsa'!C4),"",'1C-Analiza_fin_extinsa'!C25/'1C-Analiza_fin_extinsa'!C4)</f>
        <v/>
      </c>
      <c r="D70" s="161" t="str">
        <f>IF(ISERROR('1C-Analiza_fin_extinsa'!D25/'1C-Analiza_fin_extinsa'!D4),"",'1C-Analiza_fin_extinsa'!D25/'1C-Analiza_fin_extinsa'!D4)</f>
        <v/>
      </c>
      <c r="E70" s="161" t="str">
        <f>IF(ISERROR('1C-Analiza_fin_extinsa'!E25/'1C-Analiza_fin_extinsa'!E4),"",'1C-Analiza_fin_extinsa'!E25/'1C-Analiza_fin_extinsa'!E4)</f>
        <v/>
      </c>
      <c r="F70" s="161" t="str">
        <f>IF(ISERROR('1C-Analiza_fin_extinsa'!F25/'1C-Analiza_fin_extinsa'!F4),"",'1C-Analiza_fin_extinsa'!F25/'1C-Analiza_fin_extinsa'!F4)</f>
        <v/>
      </c>
      <c r="G70" s="161" t="str">
        <f>IF(ISERROR('1C-Analiza_fin_extinsa'!G25/'1C-Analiza_fin_extinsa'!G4),"",'1C-Analiza_fin_extinsa'!G25/'1C-Analiza_fin_extinsa'!G4)</f>
        <v/>
      </c>
      <c r="H70" s="161" t="str">
        <f>IF(ISERROR('1C-Analiza_fin_extinsa'!H25/'1C-Analiza_fin_extinsa'!H4),"",'1C-Analiza_fin_extinsa'!H25/'1C-Analiza_fin_extinsa'!H4)</f>
        <v/>
      </c>
      <c r="I70" s="161" t="str">
        <f>IF(ISERROR('1C-Analiza_fin_extinsa'!I25/'1C-Analiza_fin_extinsa'!I4),"",'1C-Analiza_fin_extinsa'!I25/'1C-Analiza_fin_extinsa'!I4)</f>
        <v/>
      </c>
    </row>
    <row r="71" spans="1:9" s="162" customFormat="1" ht="25.5" x14ac:dyDescent="0.2">
      <c r="A71" s="147" t="s">
        <v>187</v>
      </c>
      <c r="B71" s="161" t="str">
        <f>IF(ISERROR('1C-Analiza_fin_extinsa'!B25/'1C-Analiza_fin_extinsa'!B5),"",'1C-Analiza_fin_extinsa'!B25/'1C-Analiza_fin_extinsa'!B5)</f>
        <v/>
      </c>
      <c r="C71" s="161" t="str">
        <f>IF(ISERROR('1C-Analiza_fin_extinsa'!C25/'1C-Analiza_fin_extinsa'!C5),"",'1C-Analiza_fin_extinsa'!C25/'1C-Analiza_fin_extinsa'!C5)</f>
        <v/>
      </c>
      <c r="D71" s="161" t="str">
        <f>IF(ISERROR('1C-Analiza_fin_extinsa'!D25/'1C-Analiza_fin_extinsa'!D5),"",'1C-Analiza_fin_extinsa'!D25/'1C-Analiza_fin_extinsa'!D5)</f>
        <v/>
      </c>
      <c r="E71" s="161" t="str">
        <f>IF(ISERROR('1C-Analiza_fin_extinsa'!E25/'1C-Analiza_fin_extinsa'!E5),"",'1C-Analiza_fin_extinsa'!E25/'1C-Analiza_fin_extinsa'!E5)</f>
        <v/>
      </c>
      <c r="F71" s="161" t="str">
        <f>IF(ISERROR('1C-Analiza_fin_extinsa'!F25/'1C-Analiza_fin_extinsa'!F5),"",'1C-Analiza_fin_extinsa'!F25/'1C-Analiza_fin_extinsa'!F5)</f>
        <v/>
      </c>
      <c r="G71" s="161" t="str">
        <f>IF(ISERROR('1C-Analiza_fin_extinsa'!G25/'1C-Analiza_fin_extinsa'!G5),"",'1C-Analiza_fin_extinsa'!G25/'1C-Analiza_fin_extinsa'!G5)</f>
        <v/>
      </c>
      <c r="H71" s="161" t="str">
        <f>IF(ISERROR('1C-Analiza_fin_extinsa'!H25/'1C-Analiza_fin_extinsa'!H5),"",'1C-Analiza_fin_extinsa'!H25/'1C-Analiza_fin_extinsa'!H5)</f>
        <v/>
      </c>
      <c r="I71" s="161" t="str">
        <f>IF(ISERROR('1C-Analiza_fin_extinsa'!I25/'1C-Analiza_fin_extinsa'!I5),"",'1C-Analiza_fin_extinsa'!I25/'1C-Analiza_fin_extinsa'!I5)</f>
        <v/>
      </c>
    </row>
    <row r="72" spans="1:9" s="162" customFormat="1" ht="15" x14ac:dyDescent="0.2">
      <c r="A72" s="147" t="s">
        <v>188</v>
      </c>
      <c r="B72" s="161" t="str">
        <f>IF(ISERROR('1C-Analiza_fin_extinsa'!B25/'1C-Analiza_fin_extinsa'!B6),"",'1C-Analiza_fin_extinsa'!B25/'1C-Analiza_fin_extinsa'!B6)</f>
        <v/>
      </c>
      <c r="C72" s="161" t="str">
        <f>IF(ISERROR('1C-Analiza_fin_extinsa'!C25/'1C-Analiza_fin_extinsa'!C6),"",'1C-Analiza_fin_extinsa'!C25/'1C-Analiza_fin_extinsa'!C6)</f>
        <v/>
      </c>
      <c r="D72" s="161" t="str">
        <f>IF(ISERROR('1C-Analiza_fin_extinsa'!D25/'1C-Analiza_fin_extinsa'!D6),"",'1C-Analiza_fin_extinsa'!D25/'1C-Analiza_fin_extinsa'!D6)</f>
        <v/>
      </c>
      <c r="E72" s="161" t="str">
        <f>IF(ISERROR('1C-Analiza_fin_extinsa'!E25/'1C-Analiza_fin_extinsa'!E6),"",'1C-Analiza_fin_extinsa'!E25/'1C-Analiza_fin_extinsa'!E6)</f>
        <v/>
      </c>
      <c r="F72" s="161" t="str">
        <f>IF(ISERROR('1C-Analiza_fin_extinsa'!F25/'1C-Analiza_fin_extinsa'!F6),"",'1C-Analiza_fin_extinsa'!F25/'1C-Analiza_fin_extinsa'!F6)</f>
        <v/>
      </c>
      <c r="G72" s="161" t="str">
        <f>IF(ISERROR('1C-Analiza_fin_extinsa'!G25/'1C-Analiza_fin_extinsa'!G6),"",'1C-Analiza_fin_extinsa'!G25/'1C-Analiza_fin_extinsa'!G6)</f>
        <v/>
      </c>
      <c r="H72" s="161" t="str">
        <f>IF(ISERROR('1C-Analiza_fin_extinsa'!H25/'1C-Analiza_fin_extinsa'!H6),"",'1C-Analiza_fin_extinsa'!H25/'1C-Analiza_fin_extinsa'!H6)</f>
        <v/>
      </c>
      <c r="I72" s="161" t="str">
        <f>IF(ISERROR('1C-Analiza_fin_extinsa'!I25/'1C-Analiza_fin_extinsa'!I6),"",'1C-Analiza_fin_extinsa'!I25/'1C-Analiza_fin_extinsa'!I6)</f>
        <v/>
      </c>
    </row>
    <row r="73" spans="1:9" s="162" customFormat="1" ht="15" x14ac:dyDescent="0.2">
      <c r="A73" s="147" t="s">
        <v>189</v>
      </c>
      <c r="B73" s="161" t="str">
        <f>IF(ISERROR('1C-Analiza_fin_extinsa'!B25/'1C-Analiza_fin_extinsa'!B7),"",'1C-Analiza_fin_extinsa'!B25/'1C-Analiza_fin_extinsa'!B7)</f>
        <v/>
      </c>
      <c r="C73" s="161" t="str">
        <f>IF(ISERROR('1C-Analiza_fin_extinsa'!C25/'1C-Analiza_fin_extinsa'!C7),"",'1C-Analiza_fin_extinsa'!C25/'1C-Analiza_fin_extinsa'!C7)</f>
        <v/>
      </c>
      <c r="D73" s="161" t="str">
        <f>IF(ISERROR('1C-Analiza_fin_extinsa'!D25/'1C-Analiza_fin_extinsa'!D7),"",'1C-Analiza_fin_extinsa'!D25/'1C-Analiza_fin_extinsa'!D7)</f>
        <v/>
      </c>
      <c r="E73" s="161" t="str">
        <f>IF(ISERROR('1C-Analiza_fin_extinsa'!E25/'1C-Analiza_fin_extinsa'!E7),"",'1C-Analiza_fin_extinsa'!E25/'1C-Analiza_fin_extinsa'!E7)</f>
        <v/>
      </c>
      <c r="F73" s="161" t="str">
        <f>IF(ISERROR('1C-Analiza_fin_extinsa'!F25/'1C-Analiza_fin_extinsa'!F7),"",'1C-Analiza_fin_extinsa'!F25/'1C-Analiza_fin_extinsa'!F7)</f>
        <v/>
      </c>
      <c r="G73" s="161" t="str">
        <f>IF(ISERROR('1C-Analiza_fin_extinsa'!G25/'1C-Analiza_fin_extinsa'!G7),"",'1C-Analiza_fin_extinsa'!G25/'1C-Analiza_fin_extinsa'!G7)</f>
        <v/>
      </c>
      <c r="H73" s="161" t="str">
        <f>IF(ISERROR('1C-Analiza_fin_extinsa'!H25/'1C-Analiza_fin_extinsa'!H7),"",'1C-Analiza_fin_extinsa'!H25/'1C-Analiza_fin_extinsa'!H7)</f>
        <v/>
      </c>
      <c r="I73" s="161" t="str">
        <f>IF(ISERROR('1C-Analiza_fin_extinsa'!I25/'1C-Analiza_fin_extinsa'!I7),"",'1C-Analiza_fin_extinsa'!I25/'1C-Analiza_fin_extinsa'!I7)</f>
        <v/>
      </c>
    </row>
    <row r="74" spans="1:9" s="162" customFormat="1" ht="25.5" x14ac:dyDescent="0.2">
      <c r="A74" s="147" t="s">
        <v>190</v>
      </c>
      <c r="B74" s="161" t="str">
        <f>IF(ISERROR('1C-Analiza_fin_extinsa'!B25/'1C-Analiza_fin_extinsa'!B13),"",'1C-Analiza_fin_extinsa'!B25/'1C-Analiza_fin_extinsa'!B13)</f>
        <v/>
      </c>
      <c r="C74" s="161" t="str">
        <f>IF(ISERROR('1C-Analiza_fin_extinsa'!C25/'1C-Analiza_fin_extinsa'!C13),"",'1C-Analiza_fin_extinsa'!C25/'1C-Analiza_fin_extinsa'!C13)</f>
        <v/>
      </c>
      <c r="D74" s="161" t="str">
        <f>IF(ISERROR('1C-Analiza_fin_extinsa'!D25/'1C-Analiza_fin_extinsa'!D13),"",'1C-Analiza_fin_extinsa'!D25/'1C-Analiza_fin_extinsa'!D13)</f>
        <v/>
      </c>
      <c r="E74" s="161" t="str">
        <f>IF(ISERROR('1C-Analiza_fin_extinsa'!E25/'1C-Analiza_fin_extinsa'!E13),"",'1C-Analiza_fin_extinsa'!E25/'1C-Analiza_fin_extinsa'!E13)</f>
        <v/>
      </c>
      <c r="F74" s="161" t="str">
        <f>IF(ISERROR('1C-Analiza_fin_extinsa'!F25/'1C-Analiza_fin_extinsa'!F13),"",'1C-Analiza_fin_extinsa'!F25/'1C-Analiza_fin_extinsa'!F13)</f>
        <v/>
      </c>
      <c r="G74" s="161" t="str">
        <f>IF(ISERROR('1C-Analiza_fin_extinsa'!G25/'1C-Analiza_fin_extinsa'!G13),"",'1C-Analiza_fin_extinsa'!G25/'1C-Analiza_fin_extinsa'!G13)</f>
        <v/>
      </c>
      <c r="H74" s="161" t="str">
        <f>IF(ISERROR('1C-Analiza_fin_extinsa'!H25/'1C-Analiza_fin_extinsa'!H13),"",'1C-Analiza_fin_extinsa'!H25/'1C-Analiza_fin_extinsa'!H13)</f>
        <v/>
      </c>
      <c r="I74" s="161" t="str">
        <f>IF(ISERROR('1C-Analiza_fin_extinsa'!I25/'1C-Analiza_fin_extinsa'!I13),"",'1C-Analiza_fin_extinsa'!I25/'1C-Analiza_fin_extinsa'!I13)</f>
        <v/>
      </c>
    </row>
    <row r="75" spans="1:9" s="162" customFormat="1" ht="25.5" hidden="1" x14ac:dyDescent="0.2">
      <c r="A75" s="169" t="s">
        <v>105</v>
      </c>
      <c r="B75" s="164"/>
      <c r="C75" s="164"/>
      <c r="D75" s="164"/>
    </row>
    <row r="76" spans="1:9" s="162" customFormat="1" ht="15" hidden="1" x14ac:dyDescent="0.2">
      <c r="A76" s="150" t="s">
        <v>106</v>
      </c>
      <c r="B76" s="156" t="e">
        <f>'1C-Analiza_fin_extinsa'!B21/'1C-Analiza_fin_extinsa'!B25</f>
        <v>#DIV/0!</v>
      </c>
      <c r="C76" s="156" t="e">
        <f>'1C-Analiza_fin_extinsa'!C21/'1C-Analiza_fin_extinsa'!C25</f>
        <v>#DIV/0!</v>
      </c>
      <c r="D76" s="156" t="e">
        <f>'1C-Analiza_fin_extinsa'!D21/'1C-Analiza_fin_extinsa'!D25</f>
        <v>#DIV/0!</v>
      </c>
    </row>
    <row r="77" spans="1:9" s="162" customFormat="1" ht="15" hidden="1" x14ac:dyDescent="0.2">
      <c r="A77" s="150" t="s">
        <v>107</v>
      </c>
      <c r="B77" s="156" t="e">
        <f>'1C-Analiza_fin_extinsa'!B4/'1C-Analiza_fin_extinsa'!B25</f>
        <v>#DIV/0!</v>
      </c>
      <c r="C77" s="156" t="e">
        <f>'1C-Analiza_fin_extinsa'!C4/'1C-Analiza_fin_extinsa'!C25</f>
        <v>#DIV/0!</v>
      </c>
      <c r="D77" s="156" t="e">
        <f>'1C-Analiza_fin_extinsa'!D4/'1C-Analiza_fin_extinsa'!D25</f>
        <v>#DIV/0!</v>
      </c>
    </row>
    <row r="78" spans="1:9" s="162" customFormat="1" ht="15" hidden="1" x14ac:dyDescent="0.2">
      <c r="A78" s="150" t="s">
        <v>108</v>
      </c>
      <c r="B78" s="156" t="e">
        <f>'1C-Analiza_fin_extinsa'!B5/'1C-Analiza_fin_extinsa'!B25</f>
        <v>#DIV/0!</v>
      </c>
      <c r="C78" s="156" t="e">
        <f>'1C-Analiza_fin_extinsa'!C5/'1C-Analiza_fin_extinsa'!C25</f>
        <v>#DIV/0!</v>
      </c>
      <c r="D78" s="156" t="e">
        <f>'1C-Analiza_fin_extinsa'!D5/'1C-Analiza_fin_extinsa'!D25</f>
        <v>#DIV/0!</v>
      </c>
    </row>
    <row r="79" spans="1:9" s="162" customFormat="1" ht="15" hidden="1" x14ac:dyDescent="0.2">
      <c r="A79" s="150" t="s">
        <v>109</v>
      </c>
      <c r="B79" s="156" t="e">
        <f>'1C-Analiza_fin_extinsa'!B6/'1C-Analiza_fin_extinsa'!B25</f>
        <v>#DIV/0!</v>
      </c>
      <c r="C79" s="156" t="e">
        <f>'1C-Analiza_fin_extinsa'!C6/'1C-Analiza_fin_extinsa'!C25</f>
        <v>#DIV/0!</v>
      </c>
      <c r="D79" s="156" t="e">
        <f>'1C-Analiza_fin_extinsa'!D6/'1C-Analiza_fin_extinsa'!D25</f>
        <v>#DIV/0!</v>
      </c>
    </row>
    <row r="80" spans="1:9" s="162" customFormat="1" ht="15" hidden="1" x14ac:dyDescent="0.2">
      <c r="A80" s="150" t="s">
        <v>110</v>
      </c>
      <c r="B80" s="156" t="e">
        <f>'1C-Analiza_fin_extinsa'!B7/'1C-Analiza_fin_extinsa'!B25</f>
        <v>#DIV/0!</v>
      </c>
      <c r="C80" s="156" t="e">
        <f>'1C-Analiza_fin_extinsa'!C7/'1C-Analiza_fin_extinsa'!C25</f>
        <v>#DIV/0!</v>
      </c>
      <c r="D80" s="156" t="e">
        <f>'1C-Analiza_fin_extinsa'!D7/'1C-Analiza_fin_extinsa'!D25</f>
        <v>#DIV/0!</v>
      </c>
    </row>
    <row r="81" spans="1:9" s="162" customFormat="1" ht="15" hidden="1" x14ac:dyDescent="0.2">
      <c r="A81" s="150" t="s">
        <v>111</v>
      </c>
      <c r="B81" s="156" t="e">
        <f>'1C-Analiza_fin_extinsa'!B13/'1C-Analiza_fin_extinsa'!B25</f>
        <v>#DIV/0!</v>
      </c>
      <c r="C81" s="156" t="e">
        <f>'1C-Analiza_fin_extinsa'!C13/'1C-Analiza_fin_extinsa'!C25</f>
        <v>#DIV/0!</v>
      </c>
      <c r="D81" s="156" t="e">
        <f>'1C-Analiza_fin_extinsa'!D13/'1C-Analiza_fin_extinsa'!D25</f>
        <v>#DIV/0!</v>
      </c>
    </row>
    <row r="82" spans="1:9" s="162" customFormat="1" ht="15" hidden="1" x14ac:dyDescent="0.2">
      <c r="A82" s="170" t="s">
        <v>112</v>
      </c>
      <c r="B82" s="171" t="e">
        <f>'1C-Analiza_fin_extinsa'!B9/'1C-Analiza_fin_extinsa'!B25</f>
        <v>#DIV/0!</v>
      </c>
      <c r="C82" s="171" t="e">
        <f>'1C-Analiza_fin_extinsa'!C9/'1C-Analiza_fin_extinsa'!C25</f>
        <v>#DIV/0!</v>
      </c>
      <c r="D82" s="171" t="e">
        <f>'1C-Analiza_fin_extinsa'!D9/'1C-Analiza_fin_extinsa'!D25</f>
        <v>#DIV/0!</v>
      </c>
    </row>
    <row r="84" spans="1:9" x14ac:dyDescent="0.2">
      <c r="A84" s="144" t="s">
        <v>104</v>
      </c>
      <c r="B84" s="145" t="str">
        <f>'1-Bilant'!B5</f>
        <v>N-2</v>
      </c>
      <c r="C84" s="145" t="str">
        <f>'1-Bilant'!C5</f>
        <v>N-1</v>
      </c>
      <c r="D84" s="145" t="str">
        <f>'1-Bilant'!D5</f>
        <v>N</v>
      </c>
      <c r="E84" s="145">
        <f>'1-Bilant'!E5</f>
        <v>1</v>
      </c>
      <c r="F84" s="145">
        <f>'1-Bilant'!F5</f>
        <v>2</v>
      </c>
      <c r="G84" s="145">
        <f>'1-Bilant'!G5</f>
        <v>3</v>
      </c>
      <c r="H84" s="145">
        <f>'1-Bilant'!H5</f>
        <v>4</v>
      </c>
      <c r="I84" s="145">
        <f>'1-Bilant'!I5</f>
        <v>5</v>
      </c>
    </row>
    <row r="85" spans="1:9" ht="25.5" x14ac:dyDescent="0.2">
      <c r="A85" s="172" t="s">
        <v>191</v>
      </c>
      <c r="B85" s="173" t="str">
        <f>IF(ISERROR('1C-Analiza_fin_extinsa'!B5/'1C-Analiza_fin_extinsa'!B11),"",'1C-Analiza_fin_extinsa'!B5/'1C-Analiza_fin_extinsa'!B11)</f>
        <v/>
      </c>
      <c r="C85" s="173" t="str">
        <f>IF(ISERROR('1C-Analiza_fin_extinsa'!C5/'1C-Analiza_fin_extinsa'!C11),"",'1C-Analiza_fin_extinsa'!C5/'1C-Analiza_fin_extinsa'!C11)</f>
        <v/>
      </c>
      <c r="D85" s="173" t="str">
        <f>IF(ISERROR('1C-Analiza_fin_extinsa'!D5/'1C-Analiza_fin_extinsa'!D11),"",'1C-Analiza_fin_extinsa'!D5/'1C-Analiza_fin_extinsa'!D11)</f>
        <v/>
      </c>
      <c r="E85" s="173" t="str">
        <f>IF(ISERROR('1C-Analiza_fin_extinsa'!E5/'1C-Analiza_fin_extinsa'!E11),"",'1C-Analiza_fin_extinsa'!E5/'1C-Analiza_fin_extinsa'!E11)</f>
        <v/>
      </c>
      <c r="F85" s="173" t="str">
        <f>IF(ISERROR('1C-Analiza_fin_extinsa'!F5/'1C-Analiza_fin_extinsa'!F11),"",'1C-Analiza_fin_extinsa'!F5/'1C-Analiza_fin_extinsa'!F11)</f>
        <v/>
      </c>
      <c r="G85" s="173" t="str">
        <f>IF(ISERROR('1C-Analiza_fin_extinsa'!G5/'1C-Analiza_fin_extinsa'!G11),"",'1C-Analiza_fin_extinsa'!G5/'1C-Analiza_fin_extinsa'!G11)</f>
        <v/>
      </c>
      <c r="H85" s="173" t="str">
        <f>IF(ISERROR('1C-Analiza_fin_extinsa'!H5/'1C-Analiza_fin_extinsa'!H11),"",'1C-Analiza_fin_extinsa'!H5/'1C-Analiza_fin_extinsa'!H11)</f>
        <v/>
      </c>
      <c r="I85" s="173" t="str">
        <f>IF(ISERROR('1C-Analiza_fin_extinsa'!I5/'1C-Analiza_fin_extinsa'!I11),"",'1C-Analiza_fin_extinsa'!I5/'1C-Analiza_fin_extinsa'!I11)</f>
        <v/>
      </c>
    </row>
    <row r="86" spans="1:9" ht="25.5" x14ac:dyDescent="0.2">
      <c r="A86" s="147" t="s">
        <v>192</v>
      </c>
      <c r="B86" s="161" t="str">
        <f>IF(ISERROR(('1C-Analiza_fin_extinsa'!B5-'1C-Analiza_fin_extinsa'!B6)/'1C-Analiza_fin_extinsa'!B11),"",('1C-Analiza_fin_extinsa'!B5-'1C-Analiza_fin_extinsa'!B6)/'1C-Analiza_fin_extinsa'!B11)</f>
        <v/>
      </c>
      <c r="C86" s="161" t="str">
        <f>IF(ISERROR(('1C-Analiza_fin_extinsa'!C5-'1C-Analiza_fin_extinsa'!C6)/'1C-Analiza_fin_extinsa'!C11),"",('1C-Analiza_fin_extinsa'!C5-'1C-Analiza_fin_extinsa'!C6)/'1C-Analiza_fin_extinsa'!C11)</f>
        <v/>
      </c>
      <c r="D86" s="161" t="str">
        <f>IF(ISERROR(('1C-Analiza_fin_extinsa'!D5-'1C-Analiza_fin_extinsa'!D6)/'1C-Analiza_fin_extinsa'!D11),"",('1C-Analiza_fin_extinsa'!D5-'1C-Analiza_fin_extinsa'!D6)/'1C-Analiza_fin_extinsa'!D11)</f>
        <v/>
      </c>
      <c r="E86" s="161" t="str">
        <f>IF(ISERROR(('1C-Analiza_fin_extinsa'!E5-'1C-Analiza_fin_extinsa'!E6)/'1C-Analiza_fin_extinsa'!E11),"",('1C-Analiza_fin_extinsa'!E5-'1C-Analiza_fin_extinsa'!E6)/'1C-Analiza_fin_extinsa'!E11)</f>
        <v/>
      </c>
      <c r="F86" s="161" t="str">
        <f>IF(ISERROR(('1C-Analiza_fin_extinsa'!F5-'1C-Analiza_fin_extinsa'!F6)/'1C-Analiza_fin_extinsa'!F11),"",('1C-Analiza_fin_extinsa'!F5-'1C-Analiza_fin_extinsa'!F6)/'1C-Analiza_fin_extinsa'!F11)</f>
        <v/>
      </c>
      <c r="G86" s="161" t="str">
        <f>IF(ISERROR(('1C-Analiza_fin_extinsa'!G5-'1C-Analiza_fin_extinsa'!G6)/'1C-Analiza_fin_extinsa'!G11),"",('1C-Analiza_fin_extinsa'!G5-'1C-Analiza_fin_extinsa'!G6)/'1C-Analiza_fin_extinsa'!G11)</f>
        <v/>
      </c>
      <c r="H86" s="161" t="str">
        <f>IF(ISERROR(('1C-Analiza_fin_extinsa'!H5-'1C-Analiza_fin_extinsa'!H6)/'1C-Analiza_fin_extinsa'!H11),"",('1C-Analiza_fin_extinsa'!H5-'1C-Analiza_fin_extinsa'!H6)/'1C-Analiza_fin_extinsa'!H11)</f>
        <v/>
      </c>
      <c r="I86" s="161" t="str">
        <f>IF(ISERROR(('1C-Analiza_fin_extinsa'!I5-'1C-Analiza_fin_extinsa'!I6)/'1C-Analiza_fin_extinsa'!I11),"",('1C-Analiza_fin_extinsa'!I5-'1C-Analiza_fin_extinsa'!I6)/'1C-Analiza_fin_extinsa'!I11)</f>
        <v/>
      </c>
    </row>
    <row r="87" spans="1:9" ht="25.5" x14ac:dyDescent="0.2">
      <c r="A87" s="147" t="s">
        <v>193</v>
      </c>
      <c r="B87" s="161" t="str">
        <f>IF(ISERROR('1C-Analiza_fin_extinsa'!B9/'1C-Analiza_fin_extinsa'!B11),"",'1C-Analiza_fin_extinsa'!B9/'1C-Analiza_fin_extinsa'!B11)</f>
        <v/>
      </c>
      <c r="C87" s="161" t="str">
        <f>IF(ISERROR('1C-Analiza_fin_extinsa'!C9/'1C-Analiza_fin_extinsa'!C11),"",'1C-Analiza_fin_extinsa'!C9/'1C-Analiza_fin_extinsa'!C11)</f>
        <v/>
      </c>
      <c r="D87" s="161" t="str">
        <f>IF(ISERROR('1C-Analiza_fin_extinsa'!D9/'1C-Analiza_fin_extinsa'!D11),"",'1C-Analiza_fin_extinsa'!D9/'1C-Analiza_fin_extinsa'!D11)</f>
        <v/>
      </c>
      <c r="E87" s="161" t="str">
        <f>IF(ISERROR('1C-Analiza_fin_extinsa'!E9/'1C-Analiza_fin_extinsa'!E11),"",'1C-Analiza_fin_extinsa'!E9/'1C-Analiza_fin_extinsa'!E11)</f>
        <v/>
      </c>
      <c r="F87" s="161" t="str">
        <f>IF(ISERROR('1C-Analiza_fin_extinsa'!F9/'1C-Analiza_fin_extinsa'!F11),"",'1C-Analiza_fin_extinsa'!F9/'1C-Analiza_fin_extinsa'!F11)</f>
        <v/>
      </c>
      <c r="G87" s="161" t="str">
        <f>IF(ISERROR('1C-Analiza_fin_extinsa'!G9/'1C-Analiza_fin_extinsa'!G11),"",'1C-Analiza_fin_extinsa'!G9/'1C-Analiza_fin_extinsa'!G11)</f>
        <v/>
      </c>
      <c r="H87" s="161" t="str">
        <f>IF(ISERROR('1C-Analiza_fin_extinsa'!H9/'1C-Analiza_fin_extinsa'!H11),"",'1C-Analiza_fin_extinsa'!H9/'1C-Analiza_fin_extinsa'!H11)</f>
        <v/>
      </c>
      <c r="I87" s="161" t="str">
        <f>IF(ISERROR('1C-Analiza_fin_extinsa'!I9/'1C-Analiza_fin_extinsa'!I11),"",'1C-Analiza_fin_extinsa'!I9/'1C-Analiza_fin_extinsa'!I11)</f>
        <v/>
      </c>
    </row>
    <row r="89" spans="1:9" x14ac:dyDescent="0.2">
      <c r="A89" s="144" t="s">
        <v>115</v>
      </c>
      <c r="B89" s="145" t="str">
        <f>'1-Bilant'!B5</f>
        <v>N-2</v>
      </c>
      <c r="C89" s="145" t="str">
        <f>'1-Bilant'!C5</f>
        <v>N-1</v>
      </c>
      <c r="D89" s="145" t="str">
        <f>'1-Bilant'!D5</f>
        <v>N</v>
      </c>
      <c r="E89" s="145">
        <f>'1-Bilant'!E5</f>
        <v>1</v>
      </c>
      <c r="F89" s="145">
        <f>'1-Bilant'!F5</f>
        <v>2</v>
      </c>
      <c r="G89" s="145">
        <f>'1-Bilant'!G5</f>
        <v>3</v>
      </c>
      <c r="H89" s="145">
        <f>'1-Bilant'!H5</f>
        <v>4</v>
      </c>
      <c r="I89" s="145">
        <f>'1-Bilant'!I5</f>
        <v>5</v>
      </c>
    </row>
    <row r="90" spans="1:9" ht="25.5" x14ac:dyDescent="0.2">
      <c r="A90" s="147" t="s">
        <v>194</v>
      </c>
      <c r="B90" s="161" t="str">
        <f>IF(ISERROR('1C-Analiza_fin_extinsa'!B10/'1C-Analiza_fin_extinsa'!B11),"",'1C-Analiza_fin_extinsa'!B10/'1C-Analiza_fin_extinsa'!B11)</f>
        <v/>
      </c>
      <c r="C90" s="161" t="str">
        <f>IF(ISERROR('1C-Analiza_fin_extinsa'!C10/'1C-Analiza_fin_extinsa'!C11),"",'1C-Analiza_fin_extinsa'!C10/'1C-Analiza_fin_extinsa'!C11)</f>
        <v/>
      </c>
      <c r="D90" s="161" t="str">
        <f>IF(ISERROR('1C-Analiza_fin_extinsa'!D10/'1C-Analiza_fin_extinsa'!D11),"",'1C-Analiza_fin_extinsa'!D10/'1C-Analiza_fin_extinsa'!D11)</f>
        <v/>
      </c>
      <c r="E90" s="161" t="str">
        <f>IF(ISERROR('1C-Analiza_fin_extinsa'!E10/'1C-Analiza_fin_extinsa'!E11),"",'1C-Analiza_fin_extinsa'!E10/'1C-Analiza_fin_extinsa'!E11)</f>
        <v/>
      </c>
      <c r="F90" s="161" t="str">
        <f>IF(ISERROR('1C-Analiza_fin_extinsa'!F10/'1C-Analiza_fin_extinsa'!F11),"",'1C-Analiza_fin_extinsa'!F10/'1C-Analiza_fin_extinsa'!F11)</f>
        <v/>
      </c>
      <c r="G90" s="161" t="str">
        <f>IF(ISERROR('1C-Analiza_fin_extinsa'!G10/'1C-Analiza_fin_extinsa'!G11),"",'1C-Analiza_fin_extinsa'!G10/'1C-Analiza_fin_extinsa'!G11)</f>
        <v/>
      </c>
      <c r="H90" s="161" t="str">
        <f>IF(ISERROR('1C-Analiza_fin_extinsa'!H10/'1C-Analiza_fin_extinsa'!H11),"",'1C-Analiza_fin_extinsa'!H10/'1C-Analiza_fin_extinsa'!H11)</f>
        <v/>
      </c>
      <c r="I90" s="161" t="str">
        <f>IF(ISERROR('1C-Analiza_fin_extinsa'!I10/'1C-Analiza_fin_extinsa'!I11),"",'1C-Analiza_fin_extinsa'!I10/'1C-Analiza_fin_extinsa'!I11)</f>
        <v/>
      </c>
    </row>
    <row r="91" spans="1:9" ht="25.5" x14ac:dyDescent="0.2">
      <c r="A91" s="172" t="s">
        <v>195</v>
      </c>
      <c r="B91" s="173" t="str">
        <f>IF(ISERROR('1C-Analiza_fin_extinsa'!B10/('1C-Analiza_fin_extinsa'!B11+'1C-Analiza_fin_extinsa'!B16)),"",'1C-Analiza_fin_extinsa'!B10/('1C-Analiza_fin_extinsa'!B11+'1C-Analiza_fin_extinsa'!B16))</f>
        <v/>
      </c>
      <c r="C91" s="173" t="str">
        <f>IF(ISERROR('1C-Analiza_fin_extinsa'!C10/('1C-Analiza_fin_extinsa'!C11+'1C-Analiza_fin_extinsa'!C16)),"",'1C-Analiza_fin_extinsa'!C10/('1C-Analiza_fin_extinsa'!C11+'1C-Analiza_fin_extinsa'!C16))</f>
        <v/>
      </c>
      <c r="D91" s="173" t="str">
        <f>IF(ISERROR('1C-Analiza_fin_extinsa'!D10/('1C-Analiza_fin_extinsa'!D11+'1C-Analiza_fin_extinsa'!D16)),"",'1C-Analiza_fin_extinsa'!D10/('1C-Analiza_fin_extinsa'!D11+'1C-Analiza_fin_extinsa'!D16))</f>
        <v/>
      </c>
      <c r="E91" s="173" t="str">
        <f>IF(ISERROR('1C-Analiza_fin_extinsa'!E10/('1C-Analiza_fin_extinsa'!E11+'1C-Analiza_fin_extinsa'!E16)),"",'1C-Analiza_fin_extinsa'!E10/('1C-Analiza_fin_extinsa'!E11+'1C-Analiza_fin_extinsa'!E16))</f>
        <v/>
      </c>
      <c r="F91" s="173" t="str">
        <f>IF(ISERROR('1C-Analiza_fin_extinsa'!F10/('1C-Analiza_fin_extinsa'!F11+'1C-Analiza_fin_extinsa'!F16)),"",'1C-Analiza_fin_extinsa'!F10/('1C-Analiza_fin_extinsa'!F11+'1C-Analiza_fin_extinsa'!F16))</f>
        <v/>
      </c>
      <c r="G91" s="173" t="str">
        <f>IF(ISERROR('1C-Analiza_fin_extinsa'!G10/('1C-Analiza_fin_extinsa'!G11+'1C-Analiza_fin_extinsa'!G16)),"",'1C-Analiza_fin_extinsa'!G10/('1C-Analiza_fin_extinsa'!G11+'1C-Analiza_fin_extinsa'!G16))</f>
        <v/>
      </c>
      <c r="H91" s="173" t="str">
        <f>IF(ISERROR('1C-Analiza_fin_extinsa'!H10/('1C-Analiza_fin_extinsa'!H11+'1C-Analiza_fin_extinsa'!H16)),"",'1C-Analiza_fin_extinsa'!H10/('1C-Analiza_fin_extinsa'!H11+'1C-Analiza_fin_extinsa'!H16))</f>
        <v/>
      </c>
      <c r="I91" s="173" t="str">
        <f>IF(ISERROR('1C-Analiza_fin_extinsa'!I10/('1C-Analiza_fin_extinsa'!I11+'1C-Analiza_fin_extinsa'!I16)),"",'1C-Analiza_fin_extinsa'!I10/('1C-Analiza_fin_extinsa'!I11+'1C-Analiza_fin_extinsa'!I16))</f>
        <v/>
      </c>
    </row>
    <row r="92" spans="1:9" ht="38.25" x14ac:dyDescent="0.2">
      <c r="A92" s="147" t="s">
        <v>196</v>
      </c>
      <c r="B92" s="161" t="str">
        <f>IF(ISERROR('1C-Analiza_fin_extinsa'!B20/('1C-Analiza_fin_extinsa'!B20+'1C-Analiza_fin_extinsa'!B16)),"",'1C-Analiza_fin_extinsa'!B20/('1C-Analiza_fin_extinsa'!B20+'1C-Analiza_fin_extinsa'!B16))</f>
        <v/>
      </c>
      <c r="C92" s="161" t="str">
        <f>IF(ISERROR('1C-Analiza_fin_extinsa'!C20/('1C-Analiza_fin_extinsa'!C20+'1C-Analiza_fin_extinsa'!C16)),"",'1C-Analiza_fin_extinsa'!C20/('1C-Analiza_fin_extinsa'!C20+'1C-Analiza_fin_extinsa'!C16))</f>
        <v/>
      </c>
      <c r="D92" s="161" t="str">
        <f>IF(ISERROR('1C-Analiza_fin_extinsa'!D20/('1C-Analiza_fin_extinsa'!D20+'1C-Analiza_fin_extinsa'!D16)),"",'1C-Analiza_fin_extinsa'!D20/('1C-Analiza_fin_extinsa'!D20+'1C-Analiza_fin_extinsa'!D16))</f>
        <v/>
      </c>
      <c r="E92" s="161" t="str">
        <f>IF(ISERROR('1C-Analiza_fin_extinsa'!E20/('1C-Analiza_fin_extinsa'!E20+'1C-Analiza_fin_extinsa'!E16)),"",'1C-Analiza_fin_extinsa'!E20/('1C-Analiza_fin_extinsa'!E20+'1C-Analiza_fin_extinsa'!E16))</f>
        <v/>
      </c>
      <c r="F92" s="161" t="str">
        <f>IF(ISERROR('1C-Analiza_fin_extinsa'!F20/('1C-Analiza_fin_extinsa'!F20+'1C-Analiza_fin_extinsa'!F16)),"",'1C-Analiza_fin_extinsa'!F20/('1C-Analiza_fin_extinsa'!F20+'1C-Analiza_fin_extinsa'!F16))</f>
        <v/>
      </c>
      <c r="G92" s="161" t="str">
        <f>IF(ISERROR('1C-Analiza_fin_extinsa'!G20/('1C-Analiza_fin_extinsa'!G20+'1C-Analiza_fin_extinsa'!G16)),"",'1C-Analiza_fin_extinsa'!G20/('1C-Analiza_fin_extinsa'!G20+'1C-Analiza_fin_extinsa'!G16))</f>
        <v/>
      </c>
      <c r="H92" s="161" t="str">
        <f>IF(ISERROR('1C-Analiza_fin_extinsa'!H20/('1C-Analiza_fin_extinsa'!H20+'1C-Analiza_fin_extinsa'!H16)),"",'1C-Analiza_fin_extinsa'!H20/('1C-Analiza_fin_extinsa'!H20+'1C-Analiza_fin_extinsa'!H16))</f>
        <v/>
      </c>
      <c r="I92" s="161" t="str">
        <f>IF(ISERROR('1C-Analiza_fin_extinsa'!I20/('1C-Analiza_fin_extinsa'!I20+'1C-Analiza_fin_extinsa'!I16)),"",'1C-Analiza_fin_extinsa'!I20/('1C-Analiza_fin_extinsa'!I20+'1C-Analiza_fin_extinsa'!I16))</f>
        <v/>
      </c>
    </row>
    <row r="93" spans="1:9" ht="25.5" x14ac:dyDescent="0.2">
      <c r="A93" s="147" t="s">
        <v>197</v>
      </c>
      <c r="B93" s="155" t="str">
        <f>IF(ISERROR('1C-Analiza_fin_extinsa'!B20/'1C-Analiza_fin_extinsa'!B21),"",'1C-Analiza_fin_extinsa'!B20/'1C-Analiza_fin_extinsa'!B21)</f>
        <v/>
      </c>
      <c r="C93" s="155" t="str">
        <f>IF(ISERROR('1C-Analiza_fin_extinsa'!C20/'1C-Analiza_fin_extinsa'!C21),"",'1C-Analiza_fin_extinsa'!C20/'1C-Analiza_fin_extinsa'!C21)</f>
        <v/>
      </c>
      <c r="D93" s="155" t="str">
        <f>IF(ISERROR('1C-Analiza_fin_extinsa'!D20/'1C-Analiza_fin_extinsa'!D21),"",'1C-Analiza_fin_extinsa'!D20/'1C-Analiza_fin_extinsa'!D21)</f>
        <v/>
      </c>
      <c r="E93" s="155" t="str">
        <f>IF(ISERROR('1C-Analiza_fin_extinsa'!E20/'1C-Analiza_fin_extinsa'!E21),"",'1C-Analiza_fin_extinsa'!E20/'1C-Analiza_fin_extinsa'!E21)</f>
        <v/>
      </c>
      <c r="F93" s="155" t="str">
        <f>IF(ISERROR('1C-Analiza_fin_extinsa'!F20/'1C-Analiza_fin_extinsa'!F21),"",'1C-Analiza_fin_extinsa'!F20/'1C-Analiza_fin_extinsa'!F21)</f>
        <v/>
      </c>
      <c r="G93" s="155" t="str">
        <f>IF(ISERROR('1C-Analiza_fin_extinsa'!G20/'1C-Analiza_fin_extinsa'!G21),"",'1C-Analiza_fin_extinsa'!G20/'1C-Analiza_fin_extinsa'!G21)</f>
        <v/>
      </c>
      <c r="H93" s="155" t="str">
        <f>IF(ISERROR('1C-Analiza_fin_extinsa'!H20/'1C-Analiza_fin_extinsa'!H21),"",'1C-Analiza_fin_extinsa'!H20/'1C-Analiza_fin_extinsa'!H21)</f>
        <v/>
      </c>
      <c r="I93" s="155" t="str">
        <f>IF(ISERROR('1C-Analiza_fin_extinsa'!I20/'1C-Analiza_fin_extinsa'!I21),"",'1C-Analiza_fin_extinsa'!I20/'1C-Analiza_fin_extinsa'!I21)</f>
        <v/>
      </c>
    </row>
    <row r="94" spans="1:9" ht="25.5" x14ac:dyDescent="0.2">
      <c r="A94" s="147" t="s">
        <v>198</v>
      </c>
      <c r="B94" s="155" t="str">
        <f>IF(ISERROR('1C-Analiza_fin_extinsa'!B16/'1C-Analiza_fin_extinsa'!B20),"",'1C-Analiza_fin_extinsa'!B16/'1C-Analiza_fin_extinsa'!B20)</f>
        <v/>
      </c>
      <c r="C94" s="155" t="str">
        <f>IF(ISERROR('1C-Analiza_fin_extinsa'!C16/'1C-Analiza_fin_extinsa'!C20),"",'1C-Analiza_fin_extinsa'!C16/'1C-Analiza_fin_extinsa'!C20)</f>
        <v/>
      </c>
      <c r="D94" s="155" t="str">
        <f>IF(ISERROR('1C-Analiza_fin_extinsa'!D16/'1C-Analiza_fin_extinsa'!D20),"",'1C-Analiza_fin_extinsa'!D16/'1C-Analiza_fin_extinsa'!D20)</f>
        <v/>
      </c>
      <c r="E94" s="155" t="str">
        <f>IF(ISERROR('1C-Analiza_fin_extinsa'!E16/'1C-Analiza_fin_extinsa'!E20),"",'1C-Analiza_fin_extinsa'!E16/'1C-Analiza_fin_extinsa'!E20)</f>
        <v/>
      </c>
      <c r="F94" s="155" t="str">
        <f>IF(ISERROR('1C-Analiza_fin_extinsa'!F16/'1C-Analiza_fin_extinsa'!F20),"",'1C-Analiza_fin_extinsa'!F16/'1C-Analiza_fin_extinsa'!F20)</f>
        <v/>
      </c>
      <c r="G94" s="155" t="str">
        <f>IF(ISERROR('1C-Analiza_fin_extinsa'!G16/'1C-Analiza_fin_extinsa'!G20),"",'1C-Analiza_fin_extinsa'!G16/'1C-Analiza_fin_extinsa'!G20)</f>
        <v/>
      </c>
      <c r="H94" s="155" t="str">
        <f>IF(ISERROR('1C-Analiza_fin_extinsa'!H16/'1C-Analiza_fin_extinsa'!H20),"",'1C-Analiza_fin_extinsa'!H16/'1C-Analiza_fin_extinsa'!H20)</f>
        <v/>
      </c>
      <c r="I94" s="155" t="str">
        <f>IF(ISERROR('1C-Analiza_fin_extinsa'!I16/'1C-Analiza_fin_extinsa'!I20),"",'1C-Analiza_fin_extinsa'!I16/'1C-Analiza_fin_extinsa'!I20)</f>
        <v/>
      </c>
    </row>
    <row r="95" spans="1:9" ht="25.5" x14ac:dyDescent="0.2">
      <c r="A95" s="147" t="s">
        <v>199</v>
      </c>
      <c r="B95" s="155" t="str">
        <f>IF(ISERROR('1C-Analiza_fin_extinsa'!B16/'1C-Analiza_fin_extinsa'!B21),"",'1C-Analiza_fin_extinsa'!B16/'1C-Analiza_fin_extinsa'!B21)</f>
        <v/>
      </c>
      <c r="C95" s="155" t="str">
        <f>IF(ISERROR('1C-Analiza_fin_extinsa'!C16/'1C-Analiza_fin_extinsa'!C21),"",'1C-Analiza_fin_extinsa'!C16/'1C-Analiza_fin_extinsa'!C21)</f>
        <v/>
      </c>
      <c r="D95" s="155" t="str">
        <f>IF(ISERROR('1C-Analiza_fin_extinsa'!D16/'1C-Analiza_fin_extinsa'!D21),"",'1C-Analiza_fin_extinsa'!D16/'1C-Analiza_fin_extinsa'!D21)</f>
        <v/>
      </c>
      <c r="E95" s="155" t="str">
        <f>IF(ISERROR('1C-Analiza_fin_extinsa'!E16/'1C-Analiza_fin_extinsa'!E21),"",'1C-Analiza_fin_extinsa'!E16/'1C-Analiza_fin_extinsa'!E21)</f>
        <v/>
      </c>
      <c r="F95" s="155" t="str">
        <f>IF(ISERROR('1C-Analiza_fin_extinsa'!F16/'1C-Analiza_fin_extinsa'!F21),"",'1C-Analiza_fin_extinsa'!F16/'1C-Analiza_fin_extinsa'!F21)</f>
        <v/>
      </c>
      <c r="G95" s="155" t="str">
        <f>IF(ISERROR('1C-Analiza_fin_extinsa'!G16/'1C-Analiza_fin_extinsa'!G21),"",'1C-Analiza_fin_extinsa'!G16/'1C-Analiza_fin_extinsa'!G21)</f>
        <v/>
      </c>
      <c r="H95" s="155" t="str">
        <f>IF(ISERROR('1C-Analiza_fin_extinsa'!H16/'1C-Analiza_fin_extinsa'!H21),"",'1C-Analiza_fin_extinsa'!H16/'1C-Analiza_fin_extinsa'!H21)</f>
        <v/>
      </c>
      <c r="I95" s="155" t="str">
        <f>IF(ISERROR('1C-Analiza_fin_extinsa'!I16/'1C-Analiza_fin_extinsa'!I21),"",'1C-Analiza_fin_extinsa'!I16/'1C-Analiza_fin_extinsa'!I21)</f>
        <v/>
      </c>
    </row>
    <row r="96" spans="1:9" ht="28.5" customHeight="1" x14ac:dyDescent="0.2">
      <c r="A96" s="147" t="s">
        <v>200</v>
      </c>
      <c r="B96" s="155" t="str">
        <f>IF(ISERROR('1C-Analiza_fin_extinsa'!B11/'1C-Analiza_fin_extinsa'!B21),"",'1C-Analiza_fin_extinsa'!B11/'1C-Analiza_fin_extinsa'!B21)</f>
        <v/>
      </c>
      <c r="C96" s="155" t="str">
        <f>IF(ISERROR('1C-Analiza_fin_extinsa'!C11/'1C-Analiza_fin_extinsa'!C21),"",'1C-Analiza_fin_extinsa'!C11/'1C-Analiza_fin_extinsa'!C21)</f>
        <v/>
      </c>
      <c r="D96" s="155" t="str">
        <f>IF(ISERROR('1C-Analiza_fin_extinsa'!D11/'1C-Analiza_fin_extinsa'!D21),"",'1C-Analiza_fin_extinsa'!D11/'1C-Analiza_fin_extinsa'!D21)</f>
        <v/>
      </c>
      <c r="E96" s="155" t="str">
        <f>IF(ISERROR('1C-Analiza_fin_extinsa'!E11/'1C-Analiza_fin_extinsa'!E21),"",'1C-Analiza_fin_extinsa'!E11/'1C-Analiza_fin_extinsa'!E21)</f>
        <v/>
      </c>
      <c r="F96" s="155" t="str">
        <f>IF(ISERROR('1C-Analiza_fin_extinsa'!F11/'1C-Analiza_fin_extinsa'!F21),"",'1C-Analiza_fin_extinsa'!F11/'1C-Analiza_fin_extinsa'!F21)</f>
        <v/>
      </c>
      <c r="G96" s="155" t="str">
        <f>IF(ISERROR('1C-Analiza_fin_extinsa'!G11/'1C-Analiza_fin_extinsa'!G21),"",'1C-Analiza_fin_extinsa'!G11/'1C-Analiza_fin_extinsa'!G21)</f>
        <v/>
      </c>
      <c r="H96" s="155" t="str">
        <f>IF(ISERROR('1C-Analiza_fin_extinsa'!H11/'1C-Analiza_fin_extinsa'!H21),"",'1C-Analiza_fin_extinsa'!H11/'1C-Analiza_fin_extinsa'!H21)</f>
        <v/>
      </c>
      <c r="I96" s="155" t="str">
        <f>IF(ISERROR('1C-Analiza_fin_extinsa'!I11/'1C-Analiza_fin_extinsa'!I21),"",'1C-Analiza_fin_extinsa'!I11/'1C-Analiza_fin_extinsa'!I21)</f>
        <v/>
      </c>
    </row>
    <row r="97" spans="1:9" ht="25.5" x14ac:dyDescent="0.2">
      <c r="A97" s="158" t="s">
        <v>201</v>
      </c>
      <c r="B97" s="159" t="str">
        <f>IF(ISERROR(('1C-Analiza_fin_extinsa'!B11+'1C-Analiza_fin_extinsa'!B16)/'1C-Analiza_fin_extinsa'!B21),"",('1C-Analiza_fin_extinsa'!B11+'1C-Analiza_fin_extinsa'!B16)/'1C-Analiza_fin_extinsa'!B21)</f>
        <v/>
      </c>
      <c r="C97" s="159" t="str">
        <f>IF(ISERROR(('1C-Analiza_fin_extinsa'!C11+'1C-Analiza_fin_extinsa'!C16)/'1C-Analiza_fin_extinsa'!C21),"",('1C-Analiza_fin_extinsa'!C11+'1C-Analiza_fin_extinsa'!C16)/'1C-Analiza_fin_extinsa'!C21)</f>
        <v/>
      </c>
      <c r="D97" s="159" t="str">
        <f>IF(ISERROR(('1C-Analiza_fin_extinsa'!D11+'1C-Analiza_fin_extinsa'!D16)/'1C-Analiza_fin_extinsa'!D21),"",('1C-Analiza_fin_extinsa'!D11+'1C-Analiza_fin_extinsa'!D16)/'1C-Analiza_fin_extinsa'!D21)</f>
        <v/>
      </c>
      <c r="E97" s="159" t="str">
        <f>IF(ISERROR(('1C-Analiza_fin_extinsa'!E11+'1C-Analiza_fin_extinsa'!E16)/'1C-Analiza_fin_extinsa'!E21),"",('1C-Analiza_fin_extinsa'!E11+'1C-Analiza_fin_extinsa'!E16)/'1C-Analiza_fin_extinsa'!E21)</f>
        <v/>
      </c>
      <c r="F97" s="159" t="str">
        <f>IF(ISERROR(('1C-Analiza_fin_extinsa'!F11+'1C-Analiza_fin_extinsa'!F16)/'1C-Analiza_fin_extinsa'!F21),"",('1C-Analiza_fin_extinsa'!F11+'1C-Analiza_fin_extinsa'!F16)/'1C-Analiza_fin_extinsa'!F21)</f>
        <v/>
      </c>
      <c r="G97" s="159" t="str">
        <f>IF(ISERROR(('1C-Analiza_fin_extinsa'!G11+'1C-Analiza_fin_extinsa'!G16)/'1C-Analiza_fin_extinsa'!G21),"",('1C-Analiza_fin_extinsa'!G11+'1C-Analiza_fin_extinsa'!G16)/'1C-Analiza_fin_extinsa'!G21)</f>
        <v/>
      </c>
      <c r="H97" s="159" t="str">
        <f>IF(ISERROR(('1C-Analiza_fin_extinsa'!H11+'1C-Analiza_fin_extinsa'!H16)/'1C-Analiza_fin_extinsa'!H21),"",('1C-Analiza_fin_extinsa'!H11+'1C-Analiza_fin_extinsa'!H16)/'1C-Analiza_fin_extinsa'!H21)</f>
        <v/>
      </c>
      <c r="I97" s="159" t="str">
        <f>IF(ISERROR(('1C-Analiza_fin_extinsa'!I11+'1C-Analiza_fin_extinsa'!I16)/'1C-Analiza_fin_extinsa'!I21),"",('1C-Analiza_fin_extinsa'!I11+'1C-Analiza_fin_extinsa'!I16)/'1C-Analiza_fin_extinsa'!I21)</f>
        <v/>
      </c>
    </row>
  </sheetData>
  <sheetProtection algorithmName="SHA-512" hashValue="7D7gesWFS9bxJ8cINpKQKXVqYsd8KbW8dc7K9dLF7ZOW0LkItZYCaVm4PI+8fHbIjWPhlxa3OVr9NCn07miZhw==" saltValue="CouMYMfvYZwMAUIVEp7mcw==" spinCount="100000" sheet="1" formatColumns="0"/>
  <mergeCells count="4">
    <mergeCell ref="A1:D1"/>
    <mergeCell ref="A2:D2"/>
    <mergeCell ref="A3:D3"/>
    <mergeCell ref="E2:I2"/>
  </mergeCells>
  <conditionalFormatting sqref="B43:I44">
    <cfRule type="cellIs" dxfId="1" priority="1" operator="lessThan">
      <formula>0</formula>
    </cfRule>
  </conditionalFormatting>
  <pageMargins left="0.33333333333333331" right="0.15625" top="0.55118110236220474" bottom="0.35433070866141736" header="0.11811023622047245" footer="0.31496062992125984"/>
  <pageSetup paperSize="8" scale="92" fitToHeight="0" orientation="landscape" blackAndWhite="1" r:id="rId1"/>
  <headerFooter>
    <oddFooter>&amp;RPagina _____ din _____</oddFooter>
  </headerFooter>
  <rowBreaks count="2" manualBreakCount="2">
    <brk id="60" max="16383" man="1"/>
    <brk id="8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F28"/>
  <sheetViews>
    <sheetView view="pageLayout" zoomScaleNormal="100" workbookViewId="0">
      <selection activeCell="F18" sqref="F18"/>
    </sheetView>
  </sheetViews>
  <sheetFormatPr defaultColWidth="12" defaultRowHeight="12.75" x14ac:dyDescent="0.2"/>
  <cols>
    <col min="1" max="1" width="4.85546875" style="53" customWidth="1"/>
    <col min="2" max="5" width="12" style="53"/>
    <col min="6" max="6" width="46.140625" style="53" customWidth="1"/>
    <col min="7" max="16384" width="12" style="53"/>
  </cols>
  <sheetData>
    <row r="1" spans="1:6" ht="15" x14ac:dyDescent="0.2">
      <c r="A1" s="230" t="s">
        <v>415</v>
      </c>
      <c r="B1" s="230"/>
      <c r="C1" s="230"/>
      <c r="D1" s="230"/>
      <c r="E1" s="230"/>
      <c r="F1" s="230"/>
    </row>
    <row r="2" spans="1:6" x14ac:dyDescent="0.2">
      <c r="A2" s="1"/>
      <c r="B2" s="1"/>
      <c r="C2" s="1"/>
      <c r="D2" s="1"/>
      <c r="E2" s="1"/>
      <c r="F2" s="1"/>
    </row>
    <row r="3" spans="1:6" x14ac:dyDescent="0.2">
      <c r="A3" s="229" t="s">
        <v>144</v>
      </c>
      <c r="B3" s="229"/>
      <c r="C3" s="229"/>
      <c r="D3" s="229"/>
      <c r="E3" s="229"/>
      <c r="F3" s="229"/>
    </row>
    <row r="4" spans="1:6" ht="42" customHeight="1" x14ac:dyDescent="0.2">
      <c r="A4" s="229" t="s">
        <v>240</v>
      </c>
      <c r="B4" s="229"/>
      <c r="C4" s="229"/>
      <c r="D4" s="229"/>
      <c r="E4" s="229"/>
      <c r="F4" s="229"/>
    </row>
    <row r="5" spans="1:6" x14ac:dyDescent="0.2">
      <c r="A5" s="52"/>
      <c r="B5" s="52"/>
      <c r="C5" s="52"/>
      <c r="D5" s="52"/>
      <c r="E5" s="52"/>
      <c r="F5" s="52"/>
    </row>
    <row r="6" spans="1:6" x14ac:dyDescent="0.2">
      <c r="A6" s="240" t="s">
        <v>146</v>
      </c>
      <c r="B6" s="240"/>
      <c r="C6" s="240"/>
      <c r="D6" s="240"/>
      <c r="E6" s="240"/>
      <c r="F6" s="240"/>
    </row>
    <row r="8" spans="1:6" ht="54" customHeight="1" x14ac:dyDescent="0.2">
      <c r="A8" s="54" t="s">
        <v>130</v>
      </c>
      <c r="B8" s="228" t="s">
        <v>279</v>
      </c>
      <c r="C8" s="228"/>
      <c r="D8" s="228"/>
      <c r="E8" s="228"/>
      <c r="F8" s="238"/>
    </row>
    <row r="9" spans="1:6" x14ac:dyDescent="0.2">
      <c r="A9" s="55"/>
      <c r="B9" s="229" t="s">
        <v>143</v>
      </c>
      <c r="C9" s="229"/>
      <c r="D9" s="229"/>
      <c r="E9" s="229"/>
      <c r="F9" s="239"/>
    </row>
    <row r="10" spans="1:6" x14ac:dyDescent="0.2">
      <c r="A10" s="55"/>
      <c r="B10" s="231" t="s">
        <v>135</v>
      </c>
      <c r="C10" s="231"/>
      <c r="D10" s="231"/>
      <c r="E10" s="231"/>
      <c r="F10" s="56">
        <f>'1-Bilant'!D92</f>
        <v>0</v>
      </c>
    </row>
    <row r="11" spans="1:6" x14ac:dyDescent="0.2">
      <c r="A11" s="55"/>
      <c r="B11" s="231" t="s">
        <v>136</v>
      </c>
      <c r="C11" s="231"/>
      <c r="D11" s="231"/>
      <c r="E11" s="231"/>
      <c r="F11" s="56">
        <f>'1-Bilant'!D95</f>
        <v>0</v>
      </c>
    </row>
    <row r="12" spans="1:6" x14ac:dyDescent="0.2">
      <c r="A12" s="55"/>
      <c r="B12" s="232" t="s">
        <v>137</v>
      </c>
      <c r="C12" s="232"/>
      <c r="D12" s="232"/>
      <c r="E12" s="232"/>
      <c r="F12" s="57">
        <f>F10+F11</f>
        <v>0</v>
      </c>
    </row>
    <row r="13" spans="1:6" ht="27" customHeight="1" x14ac:dyDescent="0.2">
      <c r="A13" s="55"/>
      <c r="B13" s="232" t="s">
        <v>138</v>
      </c>
      <c r="C13" s="232"/>
      <c r="D13" s="232"/>
      <c r="E13" s="232"/>
      <c r="F13" s="233"/>
    </row>
    <row r="14" spans="1:6" ht="27.75" customHeight="1" x14ac:dyDescent="0.2">
      <c r="A14" s="55"/>
      <c r="B14" s="242" t="s">
        <v>280</v>
      </c>
      <c r="C14" s="242"/>
      <c r="D14" s="242"/>
      <c r="E14" s="242"/>
      <c r="F14" s="243"/>
    </row>
    <row r="15" spans="1:6" x14ac:dyDescent="0.2">
      <c r="A15" s="55"/>
      <c r="B15" s="231" t="s">
        <v>139</v>
      </c>
      <c r="C15" s="231"/>
      <c r="D15" s="231"/>
      <c r="E15" s="231"/>
      <c r="F15" s="56">
        <f>'1-Bilant'!D79</f>
        <v>0</v>
      </c>
    </row>
    <row r="16" spans="1:6" x14ac:dyDescent="0.2">
      <c r="A16" s="55"/>
      <c r="B16" s="231" t="s">
        <v>140</v>
      </c>
      <c r="C16" s="231"/>
      <c r="D16" s="231"/>
      <c r="E16" s="231"/>
      <c r="F16" s="56">
        <f>'1-Bilant'!D84</f>
        <v>0</v>
      </c>
    </row>
    <row r="17" spans="1:6" x14ac:dyDescent="0.2">
      <c r="A17" s="55"/>
      <c r="B17" s="231" t="s">
        <v>141</v>
      </c>
      <c r="C17" s="231"/>
      <c r="D17" s="231"/>
      <c r="E17" s="231"/>
      <c r="F17" s="56">
        <f>'1-Bilant'!D85</f>
        <v>0</v>
      </c>
    </row>
    <row r="18" spans="1:6" x14ac:dyDescent="0.2">
      <c r="A18" s="55"/>
      <c r="B18" s="231" t="s">
        <v>142</v>
      </c>
      <c r="C18" s="231"/>
      <c r="D18" s="231"/>
      <c r="E18" s="231"/>
      <c r="F18" s="56">
        <f>'1-Bilant'!D88</f>
        <v>0</v>
      </c>
    </row>
    <row r="19" spans="1:6" x14ac:dyDescent="0.2">
      <c r="A19" s="55"/>
      <c r="B19" s="244" t="s">
        <v>343</v>
      </c>
      <c r="C19" s="244"/>
      <c r="D19" s="244"/>
      <c r="E19" s="244"/>
      <c r="F19" s="56">
        <f>'1-Bilant'!D90-'1-Bilant'!D89-'1-Bilant'!D91-'1-Bilant'!D98</f>
        <v>0</v>
      </c>
    </row>
    <row r="20" spans="1:6" ht="12.75" customHeight="1" x14ac:dyDescent="0.2">
      <c r="A20" s="55"/>
      <c r="B20" s="241" t="s">
        <v>291</v>
      </c>
      <c r="C20" s="241"/>
      <c r="D20" s="241"/>
      <c r="E20" s="241"/>
      <c r="F20" s="57">
        <f>F12+SUM(F16:F19)</f>
        <v>0</v>
      </c>
    </row>
    <row r="21" spans="1:6" ht="27" customHeight="1" x14ac:dyDescent="0.2">
      <c r="A21" s="55"/>
      <c r="B21" s="234" t="s">
        <v>344</v>
      </c>
      <c r="C21" s="234"/>
      <c r="D21" s="234"/>
      <c r="E21" s="234"/>
      <c r="F21" s="235"/>
    </row>
    <row r="22" spans="1:6" x14ac:dyDescent="0.2">
      <c r="A22" s="55"/>
      <c r="B22" s="1" t="s">
        <v>145</v>
      </c>
      <c r="C22" s="236" t="str">
        <f>CONCATENATE("Solicitantul ",IF(F12&gt;=0,"nu ",IF(F20&gt;=0,"nu ", IF(ABS(F20)&gt;F15/2,"","nu "))),"se încadrează în categoria întreprinderilor în dificultate")</f>
        <v>Solicitantul nu se încadrează în categoria întreprinderilor în dificultate</v>
      </c>
      <c r="D22" s="236"/>
      <c r="E22" s="236"/>
      <c r="F22" s="237"/>
    </row>
    <row r="23" spans="1:6" x14ac:dyDescent="0.2">
      <c r="A23" s="55"/>
      <c r="B23" s="58"/>
      <c r="C23" s="58"/>
      <c r="D23" s="58"/>
      <c r="E23" s="58"/>
      <c r="F23" s="59"/>
    </row>
    <row r="24" spans="1:6" ht="25.5" customHeight="1" x14ac:dyDescent="0.2">
      <c r="A24" s="60" t="s">
        <v>131</v>
      </c>
      <c r="B24" s="228" t="s">
        <v>134</v>
      </c>
      <c r="C24" s="228"/>
      <c r="D24" s="228"/>
      <c r="E24" s="228"/>
      <c r="F24" s="228"/>
    </row>
    <row r="25" spans="1:6" ht="26.25" customHeight="1" x14ac:dyDescent="0.2">
      <c r="A25" s="60" t="s">
        <v>132</v>
      </c>
      <c r="B25" s="228" t="s">
        <v>133</v>
      </c>
      <c r="C25" s="228"/>
      <c r="D25" s="228"/>
      <c r="E25" s="228"/>
      <c r="F25" s="228"/>
    </row>
    <row r="28" spans="1:6" ht="44.25" customHeight="1" x14ac:dyDescent="0.2">
      <c r="A28" s="229" t="s">
        <v>241</v>
      </c>
      <c r="B28" s="229"/>
      <c r="C28" s="229"/>
      <c r="D28" s="229"/>
      <c r="E28" s="229"/>
      <c r="F28" s="229"/>
    </row>
  </sheetData>
  <sheetProtection algorithmName="SHA-512" hashValue="lEF6Bt1AU3poqneiofpN7BYaphAyjwvkIiKui/nGBLRbaBkwfm45De4mq6hferIwoJbhnidALlXU5fNFvPXFRQ==" saltValue="PJ/F3ieEBZdqo6RA61N0nw==" spinCount="100000" sheet="1" formatColumns="0"/>
  <mergeCells count="22">
    <mergeCell ref="B12:E12"/>
    <mergeCell ref="B14:F14"/>
    <mergeCell ref="B24:F24"/>
    <mergeCell ref="B16:E16"/>
    <mergeCell ref="B17:E17"/>
    <mergeCell ref="B19:E19"/>
    <mergeCell ref="B25:F25"/>
    <mergeCell ref="A28:F28"/>
    <mergeCell ref="A1:F1"/>
    <mergeCell ref="B10:E10"/>
    <mergeCell ref="B13:F13"/>
    <mergeCell ref="B15:E15"/>
    <mergeCell ref="B21:F21"/>
    <mergeCell ref="C22:F22"/>
    <mergeCell ref="B8:F8"/>
    <mergeCell ref="B9:F9"/>
    <mergeCell ref="A3:F3"/>
    <mergeCell ref="A4:F4"/>
    <mergeCell ref="A6:F6"/>
    <mergeCell ref="B18:E18"/>
    <mergeCell ref="B20:E20"/>
    <mergeCell ref="B11:E11"/>
  </mergeCells>
  <pageMargins left="0.42708333333333331" right="0.70866141732283472" top="0.74803149606299213" bottom="0.74803149606299213" header="0.31496062992125984" footer="0.31496062992125984"/>
  <pageSetup paperSize="9" orientation="portrait" blackAndWhite="1" r:id="rId1"/>
  <headerFooter>
    <oddFooter>&amp;RPagina _____ din _____</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77"/>
  <sheetViews>
    <sheetView tabSelected="1" zoomScale="80" zoomScaleNormal="80" workbookViewId="0">
      <selection activeCell="A45" sqref="A45"/>
    </sheetView>
  </sheetViews>
  <sheetFormatPr defaultColWidth="9.140625" defaultRowHeight="12" x14ac:dyDescent="0.2"/>
  <cols>
    <col min="1" max="1" width="32.7109375" style="90" customWidth="1"/>
    <col min="2" max="2" width="13.85546875" style="89" customWidth="1"/>
    <col min="3" max="3" width="13.7109375" style="89" customWidth="1"/>
    <col min="4" max="4" width="13.28515625" style="89" customWidth="1"/>
    <col min="5" max="5" width="15.28515625" style="89" customWidth="1"/>
    <col min="6" max="6" width="12.5703125" style="89" customWidth="1"/>
    <col min="7" max="7" width="12.7109375" style="89" customWidth="1"/>
    <col min="8" max="8" width="13.7109375" style="89" customWidth="1"/>
    <col min="9" max="9" width="31.28515625" style="62" customWidth="1"/>
    <col min="10" max="16384" width="9.140625" style="62"/>
  </cols>
  <sheetData>
    <row r="1" spans="1:8" x14ac:dyDescent="0.2">
      <c r="A1" s="210" t="s">
        <v>305</v>
      </c>
      <c r="B1" s="210"/>
      <c r="C1" s="210"/>
      <c r="D1" s="210"/>
      <c r="E1" s="210"/>
      <c r="F1" s="210"/>
      <c r="G1" s="210"/>
    </row>
    <row r="2" spans="1:8" x14ac:dyDescent="0.2">
      <c r="A2" s="64"/>
      <c r="B2" s="65"/>
      <c r="C2" s="65"/>
      <c r="D2" s="65"/>
      <c r="E2" s="65"/>
      <c r="F2" s="65"/>
      <c r="G2" s="65"/>
      <c r="H2" s="65"/>
    </row>
    <row r="3" spans="1:8" ht="14.45" customHeight="1" x14ac:dyDescent="0.2">
      <c r="A3" s="250" t="s">
        <v>306</v>
      </c>
      <c r="B3" s="245" t="s">
        <v>117</v>
      </c>
      <c r="C3" s="245"/>
      <c r="D3" s="251" t="s">
        <v>202</v>
      </c>
      <c r="E3" s="245" t="s">
        <v>118</v>
      </c>
      <c r="F3" s="245"/>
      <c r="G3" s="251" t="s">
        <v>203</v>
      </c>
      <c r="H3" s="245" t="s">
        <v>113</v>
      </c>
    </row>
    <row r="4" spans="1:8" ht="38.450000000000003" customHeight="1" x14ac:dyDescent="0.2">
      <c r="A4" s="250"/>
      <c r="B4" s="66" t="s">
        <v>119</v>
      </c>
      <c r="C4" s="66" t="s">
        <v>204</v>
      </c>
      <c r="D4" s="251"/>
      <c r="E4" s="66" t="s">
        <v>119</v>
      </c>
      <c r="F4" s="66" t="s">
        <v>205</v>
      </c>
      <c r="G4" s="251"/>
      <c r="H4" s="245"/>
    </row>
    <row r="5" spans="1:8" x14ac:dyDescent="0.2">
      <c r="A5" s="246" t="s">
        <v>307</v>
      </c>
      <c r="B5" s="246"/>
      <c r="C5" s="246"/>
      <c r="D5" s="246"/>
      <c r="E5" s="246"/>
      <c r="F5" s="246"/>
      <c r="G5" s="246"/>
      <c r="H5" s="246"/>
    </row>
    <row r="6" spans="1:8" ht="69" customHeight="1" x14ac:dyDescent="0.2">
      <c r="A6" s="67" t="s">
        <v>308</v>
      </c>
      <c r="B6" s="141">
        <v>0</v>
      </c>
      <c r="C6" s="141">
        <v>0</v>
      </c>
      <c r="D6" s="68">
        <f>B6+C6</f>
        <v>0</v>
      </c>
      <c r="E6" s="141">
        <v>0</v>
      </c>
      <c r="F6" s="141">
        <v>0</v>
      </c>
      <c r="G6" s="68">
        <f>E6+F6</f>
        <v>0</v>
      </c>
      <c r="H6" s="68">
        <f>D6+G6</f>
        <v>0</v>
      </c>
    </row>
    <row r="7" spans="1:8" s="63" customFormat="1" x14ac:dyDescent="0.2">
      <c r="A7" s="69" t="s">
        <v>113</v>
      </c>
      <c r="B7" s="70">
        <f>B6</f>
        <v>0</v>
      </c>
      <c r="C7" s="70">
        <f t="shared" ref="C7:H7" si="0">C6</f>
        <v>0</v>
      </c>
      <c r="D7" s="70">
        <f t="shared" si="0"/>
        <v>0</v>
      </c>
      <c r="E7" s="70">
        <f t="shared" si="0"/>
        <v>0</v>
      </c>
      <c r="F7" s="70">
        <f t="shared" si="0"/>
        <v>0</v>
      </c>
      <c r="G7" s="70">
        <f t="shared" si="0"/>
        <v>0</v>
      </c>
      <c r="H7" s="70">
        <f t="shared" si="0"/>
        <v>0</v>
      </c>
    </row>
    <row r="8" spans="1:8" x14ac:dyDescent="0.2">
      <c r="A8" s="246" t="s">
        <v>309</v>
      </c>
      <c r="B8" s="246"/>
      <c r="C8" s="246"/>
      <c r="D8" s="246"/>
      <c r="E8" s="246"/>
      <c r="F8" s="246"/>
      <c r="G8" s="246"/>
      <c r="H8" s="246"/>
    </row>
    <row r="9" spans="1:8" x14ac:dyDescent="0.2">
      <c r="A9" s="71" t="s">
        <v>310</v>
      </c>
      <c r="B9" s="141">
        <v>0</v>
      </c>
      <c r="C9" s="141">
        <v>0</v>
      </c>
      <c r="D9" s="68">
        <f>B9+C9</f>
        <v>0</v>
      </c>
      <c r="E9" s="141">
        <v>0</v>
      </c>
      <c r="F9" s="141">
        <v>0</v>
      </c>
      <c r="G9" s="68">
        <f>E9+F9</f>
        <v>0</v>
      </c>
      <c r="H9" s="68">
        <f>D9+G9</f>
        <v>0</v>
      </c>
    </row>
    <row r="10" spans="1:8" ht="51" customHeight="1" x14ac:dyDescent="0.2">
      <c r="A10" s="22" t="s">
        <v>311</v>
      </c>
      <c r="B10" s="141">
        <v>0</v>
      </c>
      <c r="C10" s="141">
        <v>0</v>
      </c>
      <c r="D10" s="68">
        <f>B10+C10</f>
        <v>0</v>
      </c>
      <c r="E10" s="141">
        <v>0</v>
      </c>
      <c r="F10" s="141">
        <v>0</v>
      </c>
      <c r="G10" s="68">
        <f>E10+F10</f>
        <v>0</v>
      </c>
      <c r="H10" s="68">
        <f>D10+G10</f>
        <v>0</v>
      </c>
    </row>
    <row r="11" spans="1:8" ht="36" x14ac:dyDescent="0.2">
      <c r="A11" s="71" t="s">
        <v>312</v>
      </c>
      <c r="B11" s="141">
        <v>0</v>
      </c>
      <c r="C11" s="141">
        <v>0</v>
      </c>
      <c r="D11" s="68">
        <f>B11+C11</f>
        <v>0</v>
      </c>
      <c r="E11" s="141">
        <v>0</v>
      </c>
      <c r="F11" s="141">
        <v>0</v>
      </c>
      <c r="G11" s="68">
        <f>E11+F11</f>
        <v>0</v>
      </c>
      <c r="H11" s="68">
        <f>D11+G11</f>
        <v>0</v>
      </c>
    </row>
    <row r="12" spans="1:8" s="63" customFormat="1" x14ac:dyDescent="0.2">
      <c r="A12" s="69" t="s">
        <v>313</v>
      </c>
      <c r="B12" s="70">
        <f>B9+B11</f>
        <v>0</v>
      </c>
      <c r="C12" s="70">
        <f>C9+C11</f>
        <v>0</v>
      </c>
      <c r="D12" s="70">
        <f>B12+C12</f>
        <v>0</v>
      </c>
      <c r="E12" s="70">
        <f>E9+E11</f>
        <v>0</v>
      </c>
      <c r="F12" s="70">
        <f>F9+F11</f>
        <v>0</v>
      </c>
      <c r="G12" s="70">
        <f>E12+F12</f>
        <v>0</v>
      </c>
      <c r="H12" s="70">
        <f>D12+G12</f>
        <v>0</v>
      </c>
    </row>
    <row r="13" spans="1:8" x14ac:dyDescent="0.2">
      <c r="A13" s="246" t="s">
        <v>314</v>
      </c>
      <c r="B13" s="246"/>
      <c r="C13" s="246"/>
      <c r="D13" s="246"/>
      <c r="E13" s="246"/>
      <c r="F13" s="246"/>
      <c r="G13" s="246"/>
      <c r="H13" s="246"/>
    </row>
    <row r="14" spans="1:8" ht="25.5" customHeight="1" x14ac:dyDescent="0.2">
      <c r="A14" s="22" t="s">
        <v>315</v>
      </c>
      <c r="B14" s="141">
        <v>0</v>
      </c>
      <c r="C14" s="141">
        <v>0</v>
      </c>
      <c r="D14" s="68">
        <f>B14+C14</f>
        <v>0</v>
      </c>
      <c r="E14" s="141">
        <v>0</v>
      </c>
      <c r="F14" s="141">
        <v>0</v>
      </c>
      <c r="G14" s="68">
        <f>E14+F14</f>
        <v>0</v>
      </c>
      <c r="H14" s="68">
        <f t="shared" ref="H14:H25" si="1">D14+G14</f>
        <v>0</v>
      </c>
    </row>
    <row r="15" spans="1:8" ht="36" x14ac:dyDescent="0.2">
      <c r="A15" s="22" t="s">
        <v>316</v>
      </c>
      <c r="B15" s="141">
        <v>0</v>
      </c>
      <c r="C15" s="141">
        <v>0</v>
      </c>
      <c r="D15" s="68">
        <f t="shared" ref="D15:D25" si="2">B15+C15</f>
        <v>0</v>
      </c>
      <c r="E15" s="141">
        <v>0</v>
      </c>
      <c r="F15" s="141">
        <v>0</v>
      </c>
      <c r="G15" s="68">
        <f t="shared" ref="G15:G25" si="3">E15+F15</f>
        <v>0</v>
      </c>
      <c r="H15" s="68">
        <f t="shared" si="1"/>
        <v>0</v>
      </c>
    </row>
    <row r="16" spans="1:8" ht="36" x14ac:dyDescent="0.2">
      <c r="A16" s="71" t="s">
        <v>317</v>
      </c>
      <c r="B16" s="141">
        <v>0</v>
      </c>
      <c r="C16" s="141">
        <v>0</v>
      </c>
      <c r="D16" s="68">
        <f t="shared" si="2"/>
        <v>0</v>
      </c>
      <c r="E16" s="141">
        <v>0</v>
      </c>
      <c r="F16" s="141">
        <v>0</v>
      </c>
      <c r="G16" s="68">
        <f t="shared" si="3"/>
        <v>0</v>
      </c>
      <c r="H16" s="68">
        <f t="shared" si="1"/>
        <v>0</v>
      </c>
    </row>
    <row r="17" spans="1:8" x14ac:dyDescent="0.2">
      <c r="A17" s="71" t="s">
        <v>318</v>
      </c>
      <c r="B17" s="141">
        <v>0</v>
      </c>
      <c r="C17" s="141">
        <v>0</v>
      </c>
      <c r="D17" s="68">
        <f t="shared" si="2"/>
        <v>0</v>
      </c>
      <c r="E17" s="141">
        <v>0</v>
      </c>
      <c r="F17" s="141">
        <v>0</v>
      </c>
      <c r="G17" s="68">
        <f t="shared" si="3"/>
        <v>0</v>
      </c>
      <c r="H17" s="68">
        <f t="shared" si="1"/>
        <v>0</v>
      </c>
    </row>
    <row r="18" spans="1:8" ht="72" x14ac:dyDescent="0.2">
      <c r="A18" s="72" t="s">
        <v>319</v>
      </c>
      <c r="B18" s="141">
        <v>0</v>
      </c>
      <c r="C18" s="141">
        <v>0</v>
      </c>
      <c r="D18" s="68">
        <f t="shared" si="2"/>
        <v>0</v>
      </c>
      <c r="E18" s="141">
        <v>0</v>
      </c>
      <c r="F18" s="141">
        <v>0</v>
      </c>
      <c r="G18" s="68">
        <f t="shared" si="3"/>
        <v>0</v>
      </c>
      <c r="H18" s="68">
        <f t="shared" si="1"/>
        <v>0</v>
      </c>
    </row>
    <row r="19" spans="1:8" ht="24" x14ac:dyDescent="0.2">
      <c r="A19" s="71" t="s">
        <v>320</v>
      </c>
      <c r="B19" s="141">
        <v>0</v>
      </c>
      <c r="C19" s="141">
        <v>0</v>
      </c>
      <c r="D19" s="68">
        <f t="shared" si="2"/>
        <v>0</v>
      </c>
      <c r="E19" s="141">
        <v>0</v>
      </c>
      <c r="F19" s="141">
        <v>0</v>
      </c>
      <c r="G19" s="68">
        <f t="shared" si="3"/>
        <v>0</v>
      </c>
      <c r="H19" s="68">
        <f t="shared" si="1"/>
        <v>0</v>
      </c>
    </row>
    <row r="20" spans="1:8" ht="30.6" customHeight="1" x14ac:dyDescent="0.2">
      <c r="A20" s="71" t="s">
        <v>321</v>
      </c>
      <c r="B20" s="141">
        <v>0</v>
      </c>
      <c r="C20" s="141">
        <v>0</v>
      </c>
      <c r="D20" s="68">
        <f t="shared" si="2"/>
        <v>0</v>
      </c>
      <c r="E20" s="141">
        <v>0</v>
      </c>
      <c r="F20" s="141">
        <v>0</v>
      </c>
      <c r="G20" s="68">
        <f t="shared" si="3"/>
        <v>0</v>
      </c>
      <c r="H20" s="68">
        <f t="shared" si="1"/>
        <v>0</v>
      </c>
    </row>
    <row r="21" spans="1:8" ht="24" x14ac:dyDescent="0.2">
      <c r="A21" s="71" t="s">
        <v>322</v>
      </c>
      <c r="B21" s="141">
        <v>0</v>
      </c>
      <c r="C21" s="141">
        <v>0</v>
      </c>
      <c r="D21" s="68">
        <f t="shared" si="2"/>
        <v>0</v>
      </c>
      <c r="E21" s="141">
        <v>0</v>
      </c>
      <c r="F21" s="141">
        <v>0</v>
      </c>
      <c r="G21" s="68">
        <f t="shared" si="3"/>
        <v>0</v>
      </c>
      <c r="H21" s="68">
        <f t="shared" si="1"/>
        <v>0</v>
      </c>
    </row>
    <row r="22" spans="1:8" ht="24" x14ac:dyDescent="0.2">
      <c r="A22" s="22" t="s">
        <v>323</v>
      </c>
      <c r="B22" s="141">
        <v>0</v>
      </c>
      <c r="C22" s="141">
        <v>0</v>
      </c>
      <c r="D22" s="68">
        <f t="shared" si="2"/>
        <v>0</v>
      </c>
      <c r="E22" s="141">
        <v>0</v>
      </c>
      <c r="F22" s="141">
        <v>0</v>
      </c>
      <c r="G22" s="68">
        <f t="shared" si="3"/>
        <v>0</v>
      </c>
      <c r="H22" s="68">
        <f t="shared" si="1"/>
        <v>0</v>
      </c>
    </row>
    <row r="23" spans="1:8" x14ac:dyDescent="0.2">
      <c r="A23" s="67" t="s">
        <v>324</v>
      </c>
      <c r="B23" s="141">
        <v>0</v>
      </c>
      <c r="C23" s="141">
        <v>0</v>
      </c>
      <c r="D23" s="68">
        <f t="shared" si="2"/>
        <v>0</v>
      </c>
      <c r="E23" s="141">
        <v>0</v>
      </c>
      <c r="F23" s="141">
        <v>0</v>
      </c>
      <c r="G23" s="68">
        <f t="shared" si="3"/>
        <v>0</v>
      </c>
      <c r="H23" s="68">
        <f t="shared" si="1"/>
        <v>0</v>
      </c>
    </row>
    <row r="24" spans="1:8" ht="24" x14ac:dyDescent="0.2">
      <c r="A24" s="67" t="s">
        <v>409</v>
      </c>
      <c r="B24" s="141">
        <v>0</v>
      </c>
      <c r="C24" s="141">
        <v>0</v>
      </c>
      <c r="D24" s="68">
        <f t="shared" si="2"/>
        <v>0</v>
      </c>
      <c r="E24" s="141">
        <v>0</v>
      </c>
      <c r="F24" s="141">
        <v>0</v>
      </c>
      <c r="G24" s="68">
        <f t="shared" si="3"/>
        <v>0</v>
      </c>
      <c r="H24" s="68">
        <f t="shared" si="1"/>
        <v>0</v>
      </c>
    </row>
    <row r="25" spans="1:8" x14ac:dyDescent="0.2">
      <c r="A25" s="67" t="s">
        <v>410</v>
      </c>
      <c r="B25" s="141">
        <v>0</v>
      </c>
      <c r="C25" s="141">
        <v>0</v>
      </c>
      <c r="D25" s="68">
        <f t="shared" si="2"/>
        <v>0</v>
      </c>
      <c r="E25" s="141">
        <v>0</v>
      </c>
      <c r="F25" s="141">
        <v>0</v>
      </c>
      <c r="G25" s="68">
        <f t="shared" si="3"/>
        <v>0</v>
      </c>
      <c r="H25" s="68">
        <f t="shared" si="1"/>
        <v>0</v>
      </c>
    </row>
    <row r="26" spans="1:8" s="63" customFormat="1" x14ac:dyDescent="0.2">
      <c r="A26" s="69" t="s">
        <v>325</v>
      </c>
      <c r="B26" s="70">
        <f>B14+B15+B16+B17+B19+B20+B21+B22+B23+B24+B25</f>
        <v>0</v>
      </c>
      <c r="C26" s="70">
        <f>C14+C15+C16+C17+C19+C20+C21+C22+C23+C24+C25</f>
        <v>0</v>
      </c>
      <c r="D26" s="70">
        <f>B26+C26</f>
        <v>0</v>
      </c>
      <c r="E26" s="70">
        <f>E14+E15+E16+E17+E19+E20+E21+E22+E23+E24+E25</f>
        <v>0</v>
      </c>
      <c r="F26" s="70">
        <f>F14+F15+F16+F17+F19+F20+F21+F22+F23+F24+F25</f>
        <v>0</v>
      </c>
      <c r="G26" s="70">
        <f>E26+F26</f>
        <v>0</v>
      </c>
      <c r="H26" s="70">
        <f>D26+G26</f>
        <v>0</v>
      </c>
    </row>
    <row r="27" spans="1:8" x14ac:dyDescent="0.2">
      <c r="A27" s="246" t="s">
        <v>326</v>
      </c>
      <c r="B27" s="246"/>
      <c r="C27" s="246"/>
      <c r="D27" s="246"/>
      <c r="E27" s="246"/>
      <c r="F27" s="246"/>
      <c r="G27" s="246"/>
      <c r="H27" s="246"/>
    </row>
    <row r="28" spans="1:8" x14ac:dyDescent="0.2">
      <c r="A28" s="67" t="s">
        <v>327</v>
      </c>
      <c r="B28" s="141">
        <v>0</v>
      </c>
      <c r="C28" s="141">
        <v>0</v>
      </c>
      <c r="D28" s="68">
        <f t="shared" ref="D28:D49" si="4">B28+C28</f>
        <v>0</v>
      </c>
      <c r="E28" s="141">
        <v>0</v>
      </c>
      <c r="F28" s="141">
        <v>0</v>
      </c>
      <c r="G28" s="68">
        <f t="shared" ref="G28:G49" si="5">E28+F28</f>
        <v>0</v>
      </c>
      <c r="H28" s="68">
        <f t="shared" ref="H28:H49" si="6">D28+G28</f>
        <v>0</v>
      </c>
    </row>
    <row r="29" spans="1:8" ht="24" x14ac:dyDescent="0.2">
      <c r="A29" s="67" t="s">
        <v>328</v>
      </c>
      <c r="B29" s="141">
        <v>0</v>
      </c>
      <c r="C29" s="141">
        <v>0</v>
      </c>
      <c r="D29" s="68">
        <f t="shared" si="4"/>
        <v>0</v>
      </c>
      <c r="E29" s="141">
        <v>0</v>
      </c>
      <c r="F29" s="141">
        <v>0</v>
      </c>
      <c r="G29" s="68">
        <f t="shared" si="5"/>
        <v>0</v>
      </c>
      <c r="H29" s="68">
        <f t="shared" si="6"/>
        <v>0</v>
      </c>
    </row>
    <row r="30" spans="1:8" x14ac:dyDescent="0.2">
      <c r="A30" s="67" t="s">
        <v>329</v>
      </c>
      <c r="B30" s="141">
        <v>0</v>
      </c>
      <c r="C30" s="141">
        <v>0</v>
      </c>
      <c r="D30" s="68">
        <f t="shared" si="4"/>
        <v>0</v>
      </c>
      <c r="E30" s="141">
        <v>0</v>
      </c>
      <c r="F30" s="141">
        <v>0</v>
      </c>
      <c r="G30" s="68">
        <f t="shared" si="5"/>
        <v>0</v>
      </c>
      <c r="H30" s="68">
        <f t="shared" si="6"/>
        <v>0</v>
      </c>
    </row>
    <row r="31" spans="1:8" ht="36" x14ac:dyDescent="0.2">
      <c r="A31" s="73" t="s">
        <v>330</v>
      </c>
      <c r="B31" s="141">
        <v>0</v>
      </c>
      <c r="C31" s="141">
        <v>0</v>
      </c>
      <c r="D31" s="68">
        <f t="shared" si="4"/>
        <v>0</v>
      </c>
      <c r="E31" s="141">
        <v>0</v>
      </c>
      <c r="F31" s="141">
        <v>0</v>
      </c>
      <c r="G31" s="68">
        <f t="shared" si="5"/>
        <v>0</v>
      </c>
      <c r="H31" s="68">
        <f t="shared" si="6"/>
        <v>0</v>
      </c>
    </row>
    <row r="32" spans="1:8" ht="16.899999999999999" customHeight="1" x14ac:dyDescent="0.2">
      <c r="A32" s="67" t="s">
        <v>331</v>
      </c>
      <c r="B32" s="141">
        <v>0</v>
      </c>
      <c r="C32" s="141">
        <v>0</v>
      </c>
      <c r="D32" s="68">
        <f t="shared" si="4"/>
        <v>0</v>
      </c>
      <c r="E32" s="141">
        <v>0</v>
      </c>
      <c r="F32" s="141">
        <v>0</v>
      </c>
      <c r="G32" s="68">
        <f t="shared" si="5"/>
        <v>0</v>
      </c>
      <c r="H32" s="68">
        <f t="shared" si="6"/>
        <v>0</v>
      </c>
    </row>
    <row r="33" spans="1:8" ht="51" customHeight="1" x14ac:dyDescent="0.2">
      <c r="A33" s="67" t="s">
        <v>428</v>
      </c>
      <c r="B33" s="141">
        <v>0</v>
      </c>
      <c r="C33" s="141">
        <v>0</v>
      </c>
      <c r="D33" s="68">
        <f t="shared" si="4"/>
        <v>0</v>
      </c>
      <c r="E33" s="141">
        <v>0</v>
      </c>
      <c r="F33" s="141">
        <v>0</v>
      </c>
      <c r="G33" s="68">
        <f t="shared" si="5"/>
        <v>0</v>
      </c>
      <c r="H33" s="68">
        <f t="shared" si="6"/>
        <v>0</v>
      </c>
    </row>
    <row r="34" spans="1:8" ht="26.25" customHeight="1" x14ac:dyDescent="0.2">
      <c r="A34" s="67" t="s">
        <v>429</v>
      </c>
      <c r="B34" s="141">
        <v>0</v>
      </c>
      <c r="C34" s="141">
        <v>0</v>
      </c>
      <c r="D34" s="68">
        <f t="shared" si="4"/>
        <v>0</v>
      </c>
      <c r="E34" s="141">
        <v>0</v>
      </c>
      <c r="F34" s="141">
        <v>0</v>
      </c>
      <c r="G34" s="68">
        <f t="shared" si="5"/>
        <v>0</v>
      </c>
      <c r="H34" s="68">
        <f t="shared" si="6"/>
        <v>0</v>
      </c>
    </row>
    <row r="35" spans="1:8" ht="26.25" customHeight="1" x14ac:dyDescent="0.2">
      <c r="A35" s="67" t="s">
        <v>430</v>
      </c>
      <c r="B35" s="141">
        <v>0</v>
      </c>
      <c r="C35" s="141">
        <v>0</v>
      </c>
      <c r="D35" s="68">
        <f t="shared" si="4"/>
        <v>0</v>
      </c>
      <c r="E35" s="141">
        <v>0</v>
      </c>
      <c r="F35" s="141">
        <v>0</v>
      </c>
      <c r="G35" s="68">
        <f t="shared" si="5"/>
        <v>0</v>
      </c>
      <c r="H35" s="68">
        <f t="shared" si="6"/>
        <v>0</v>
      </c>
    </row>
    <row r="36" spans="1:8" ht="30.75" customHeight="1" x14ac:dyDescent="0.2">
      <c r="A36" s="67" t="s">
        <v>431</v>
      </c>
      <c r="B36" s="141">
        <v>0</v>
      </c>
      <c r="C36" s="141">
        <v>0</v>
      </c>
      <c r="D36" s="68">
        <f t="shared" si="4"/>
        <v>0</v>
      </c>
      <c r="E36" s="141">
        <v>0</v>
      </c>
      <c r="F36" s="141">
        <v>0</v>
      </c>
      <c r="G36" s="68">
        <f t="shared" si="5"/>
        <v>0</v>
      </c>
      <c r="H36" s="68">
        <f t="shared" si="6"/>
        <v>0</v>
      </c>
    </row>
    <row r="37" spans="1:8" ht="24" x14ac:dyDescent="0.2">
      <c r="A37" s="67" t="s">
        <v>411</v>
      </c>
      <c r="B37" s="141">
        <v>0</v>
      </c>
      <c r="C37" s="141">
        <v>0</v>
      </c>
      <c r="D37" s="68">
        <f t="shared" si="4"/>
        <v>0</v>
      </c>
      <c r="E37" s="141">
        <v>0</v>
      </c>
      <c r="F37" s="141">
        <v>0</v>
      </c>
      <c r="G37" s="68">
        <f t="shared" si="5"/>
        <v>0</v>
      </c>
      <c r="H37" s="68">
        <f t="shared" si="6"/>
        <v>0</v>
      </c>
    </row>
    <row r="38" spans="1:8" ht="84" x14ac:dyDescent="0.2">
      <c r="A38" s="67" t="s">
        <v>432</v>
      </c>
      <c r="B38" s="141">
        <v>0</v>
      </c>
      <c r="C38" s="141">
        <v>0</v>
      </c>
      <c r="D38" s="68">
        <f t="shared" si="4"/>
        <v>0</v>
      </c>
      <c r="E38" s="141">
        <v>0</v>
      </c>
      <c r="F38" s="141">
        <v>0</v>
      </c>
      <c r="G38" s="68">
        <f t="shared" si="5"/>
        <v>0</v>
      </c>
      <c r="H38" s="68">
        <f t="shared" si="6"/>
        <v>0</v>
      </c>
    </row>
    <row r="39" spans="1:8" ht="24" x14ac:dyDescent="0.2">
      <c r="A39" s="74" t="s">
        <v>332</v>
      </c>
      <c r="B39" s="141">
        <v>0</v>
      </c>
      <c r="C39" s="141">
        <v>0</v>
      </c>
      <c r="D39" s="68">
        <f t="shared" si="4"/>
        <v>0</v>
      </c>
      <c r="E39" s="141">
        <v>0</v>
      </c>
      <c r="F39" s="141">
        <v>0</v>
      </c>
      <c r="G39" s="68">
        <f t="shared" si="5"/>
        <v>0</v>
      </c>
      <c r="H39" s="68">
        <f t="shared" si="6"/>
        <v>0</v>
      </c>
    </row>
    <row r="40" spans="1:8" ht="25.9" customHeight="1" x14ac:dyDescent="0.2">
      <c r="A40" s="74" t="s">
        <v>333</v>
      </c>
      <c r="B40" s="141">
        <v>0</v>
      </c>
      <c r="C40" s="141">
        <v>0</v>
      </c>
      <c r="D40" s="68">
        <f>B40+C40</f>
        <v>0</v>
      </c>
      <c r="E40" s="141">
        <v>0</v>
      </c>
      <c r="F40" s="141">
        <v>0</v>
      </c>
      <c r="G40" s="68">
        <f>E40+F40</f>
        <v>0</v>
      </c>
      <c r="H40" s="68">
        <f>D40+G40</f>
        <v>0</v>
      </c>
    </row>
    <row r="41" spans="1:8" ht="24" x14ac:dyDescent="0.2">
      <c r="A41" s="74" t="s">
        <v>433</v>
      </c>
      <c r="B41" s="141">
        <v>0</v>
      </c>
      <c r="C41" s="141">
        <v>0</v>
      </c>
      <c r="D41" s="68">
        <f t="shared" si="4"/>
        <v>0</v>
      </c>
      <c r="E41" s="141">
        <v>0</v>
      </c>
      <c r="F41" s="141">
        <v>0</v>
      </c>
      <c r="G41" s="68">
        <f t="shared" si="5"/>
        <v>0</v>
      </c>
      <c r="H41" s="68">
        <f t="shared" si="6"/>
        <v>0</v>
      </c>
    </row>
    <row r="42" spans="1:8" x14ac:dyDescent="0.2">
      <c r="A42" s="67" t="s">
        <v>434</v>
      </c>
      <c r="B42" s="141">
        <v>0</v>
      </c>
      <c r="C42" s="141">
        <v>0</v>
      </c>
      <c r="D42" s="68">
        <f t="shared" si="4"/>
        <v>0</v>
      </c>
      <c r="E42" s="141">
        <v>0</v>
      </c>
      <c r="F42" s="141">
        <v>0</v>
      </c>
      <c r="G42" s="68">
        <f t="shared" si="5"/>
        <v>0</v>
      </c>
      <c r="H42" s="68">
        <f t="shared" si="6"/>
        <v>0</v>
      </c>
    </row>
    <row r="43" spans="1:8" ht="24" x14ac:dyDescent="0.2">
      <c r="A43" s="67" t="s">
        <v>420</v>
      </c>
      <c r="B43" s="141">
        <v>0</v>
      </c>
      <c r="C43" s="141">
        <v>0</v>
      </c>
      <c r="D43" s="68">
        <f>B43+C43</f>
        <v>0</v>
      </c>
      <c r="E43" s="141">
        <v>0</v>
      </c>
      <c r="F43" s="141">
        <v>0</v>
      </c>
      <c r="G43" s="68">
        <f>E43+F43</f>
        <v>0</v>
      </c>
      <c r="H43" s="68">
        <f>D43+G43</f>
        <v>0</v>
      </c>
    </row>
    <row r="44" spans="1:8" ht="24" x14ac:dyDescent="0.2">
      <c r="A44" s="75" t="s">
        <v>334</v>
      </c>
      <c r="B44" s="141">
        <v>0</v>
      </c>
      <c r="C44" s="141">
        <v>0</v>
      </c>
      <c r="D44" s="68">
        <f t="shared" si="4"/>
        <v>0</v>
      </c>
      <c r="E44" s="141">
        <v>0</v>
      </c>
      <c r="F44" s="141">
        <v>0</v>
      </c>
      <c r="G44" s="68">
        <f t="shared" si="5"/>
        <v>0</v>
      </c>
      <c r="H44" s="68">
        <f t="shared" si="6"/>
        <v>0</v>
      </c>
    </row>
    <row r="45" spans="1:8" ht="24" x14ac:dyDescent="0.2">
      <c r="A45" s="73" t="s">
        <v>444</v>
      </c>
      <c r="B45" s="141">
        <v>0</v>
      </c>
      <c r="C45" s="141">
        <v>0</v>
      </c>
      <c r="D45" s="68">
        <f t="shared" si="4"/>
        <v>0</v>
      </c>
      <c r="E45" s="141">
        <v>0</v>
      </c>
      <c r="F45" s="141">
        <v>0</v>
      </c>
      <c r="G45" s="68">
        <f t="shared" si="5"/>
        <v>0</v>
      </c>
      <c r="H45" s="68">
        <f t="shared" si="6"/>
        <v>0</v>
      </c>
    </row>
    <row r="46" spans="1:8" ht="36" x14ac:dyDescent="0.2">
      <c r="A46" s="73" t="s">
        <v>445</v>
      </c>
      <c r="B46" s="141">
        <v>0</v>
      </c>
      <c r="C46" s="141">
        <v>0</v>
      </c>
      <c r="D46" s="68">
        <f t="shared" si="4"/>
        <v>0</v>
      </c>
      <c r="E46" s="141">
        <v>0</v>
      </c>
      <c r="F46" s="141">
        <v>0</v>
      </c>
      <c r="G46" s="68">
        <f t="shared" si="5"/>
        <v>0</v>
      </c>
      <c r="H46" s="68">
        <f t="shared" si="6"/>
        <v>0</v>
      </c>
    </row>
    <row r="47" spans="1:8" ht="36" x14ac:dyDescent="0.2">
      <c r="A47" s="73" t="s">
        <v>446</v>
      </c>
      <c r="B47" s="141">
        <v>0</v>
      </c>
      <c r="C47" s="141">
        <v>0</v>
      </c>
      <c r="D47" s="68">
        <f t="shared" si="4"/>
        <v>0</v>
      </c>
      <c r="E47" s="141">
        <v>0</v>
      </c>
      <c r="F47" s="141">
        <v>0</v>
      </c>
      <c r="G47" s="68">
        <f t="shared" si="5"/>
        <v>0</v>
      </c>
      <c r="H47" s="68">
        <f t="shared" si="6"/>
        <v>0</v>
      </c>
    </row>
    <row r="48" spans="1:8" ht="48" x14ac:dyDescent="0.2">
      <c r="A48" s="73" t="s">
        <v>435</v>
      </c>
      <c r="B48" s="141">
        <v>0</v>
      </c>
      <c r="C48" s="141">
        <v>0</v>
      </c>
      <c r="D48" s="68">
        <f t="shared" si="4"/>
        <v>0</v>
      </c>
      <c r="E48" s="141">
        <v>0</v>
      </c>
      <c r="F48" s="141">
        <v>0</v>
      </c>
      <c r="G48" s="68">
        <f t="shared" si="5"/>
        <v>0</v>
      </c>
      <c r="H48" s="68">
        <f t="shared" si="6"/>
        <v>0</v>
      </c>
    </row>
    <row r="49" spans="1:8" ht="34.9" customHeight="1" x14ac:dyDescent="0.2">
      <c r="A49" s="73" t="s">
        <v>335</v>
      </c>
      <c r="B49" s="141">
        <v>0</v>
      </c>
      <c r="C49" s="141">
        <v>0</v>
      </c>
      <c r="D49" s="68">
        <f t="shared" si="4"/>
        <v>0</v>
      </c>
      <c r="E49" s="141">
        <v>0</v>
      </c>
      <c r="F49" s="141">
        <v>0</v>
      </c>
      <c r="G49" s="68">
        <f t="shared" si="5"/>
        <v>0</v>
      </c>
      <c r="H49" s="68">
        <f t="shared" si="6"/>
        <v>0</v>
      </c>
    </row>
    <row r="50" spans="1:8" x14ac:dyDescent="0.2">
      <c r="A50" s="69" t="s">
        <v>336</v>
      </c>
      <c r="B50" s="70">
        <f>SUM(B28:B49)</f>
        <v>0</v>
      </c>
      <c r="C50" s="70">
        <f>SUM(C28:C49)</f>
        <v>0</v>
      </c>
      <c r="D50" s="70">
        <f>B50+C50</f>
        <v>0</v>
      </c>
      <c r="E50" s="70">
        <f>SUM(E28:E49)</f>
        <v>0</v>
      </c>
      <c r="F50" s="70">
        <f>SUM(F28:F49)</f>
        <v>0</v>
      </c>
      <c r="G50" s="70">
        <f>E50+F50</f>
        <v>0</v>
      </c>
      <c r="H50" s="70">
        <f>D50+G50</f>
        <v>0</v>
      </c>
    </row>
    <row r="51" spans="1:8" x14ac:dyDescent="0.2">
      <c r="A51" s="246" t="s">
        <v>337</v>
      </c>
      <c r="B51" s="246"/>
      <c r="C51" s="246"/>
      <c r="D51" s="246"/>
      <c r="E51" s="246"/>
      <c r="F51" s="246"/>
      <c r="G51" s="246"/>
      <c r="H51" s="246"/>
    </row>
    <row r="52" spans="1:8" ht="24" x14ac:dyDescent="0.2">
      <c r="A52" s="76" t="s">
        <v>338</v>
      </c>
      <c r="B52" s="141">
        <v>0</v>
      </c>
      <c r="C52" s="141">
        <v>0</v>
      </c>
      <c r="D52" s="68">
        <f>B52+C52</f>
        <v>0</v>
      </c>
      <c r="E52" s="141">
        <v>0</v>
      </c>
      <c r="F52" s="141">
        <v>0</v>
      </c>
      <c r="G52" s="68">
        <f>E52+F52</f>
        <v>0</v>
      </c>
      <c r="H52" s="68">
        <f>D52+G52</f>
        <v>0</v>
      </c>
    </row>
    <row r="53" spans="1:8" ht="48" x14ac:dyDescent="0.2">
      <c r="A53" s="76" t="s">
        <v>339</v>
      </c>
      <c r="B53" s="141">
        <v>0</v>
      </c>
      <c r="C53" s="141">
        <v>0</v>
      </c>
      <c r="D53" s="68">
        <f>B53+C53</f>
        <v>0</v>
      </c>
      <c r="E53" s="141">
        <v>0</v>
      </c>
      <c r="F53" s="141">
        <v>0</v>
      </c>
      <c r="G53" s="68">
        <f>E53+F53</f>
        <v>0</v>
      </c>
      <c r="H53" s="68">
        <f>D53+G53</f>
        <v>0</v>
      </c>
    </row>
    <row r="54" spans="1:8" ht="24" x14ac:dyDescent="0.2">
      <c r="A54" s="67" t="s">
        <v>340</v>
      </c>
      <c r="B54" s="141">
        <v>0</v>
      </c>
      <c r="C54" s="141">
        <v>0</v>
      </c>
      <c r="D54" s="68">
        <f>B54+C54</f>
        <v>0</v>
      </c>
      <c r="E54" s="141">
        <v>0</v>
      </c>
      <c r="F54" s="141">
        <v>0</v>
      </c>
      <c r="G54" s="68">
        <f>E54+F54</f>
        <v>0</v>
      </c>
      <c r="H54" s="68">
        <f>D54+G54</f>
        <v>0</v>
      </c>
    </row>
    <row r="55" spans="1:8" ht="36" x14ac:dyDescent="0.2">
      <c r="A55" s="67" t="s">
        <v>341</v>
      </c>
      <c r="B55" s="141">
        <v>0</v>
      </c>
      <c r="C55" s="141">
        <v>0</v>
      </c>
      <c r="D55" s="68">
        <f>B55+C55</f>
        <v>0</v>
      </c>
      <c r="E55" s="141">
        <v>0</v>
      </c>
      <c r="F55" s="141">
        <v>0</v>
      </c>
      <c r="G55" s="68">
        <f>E55+F55</f>
        <v>0</v>
      </c>
      <c r="H55" s="68">
        <f>D55+G55</f>
        <v>0</v>
      </c>
    </row>
    <row r="56" spans="1:8" x14ac:dyDescent="0.2">
      <c r="A56" s="208" t="s">
        <v>113</v>
      </c>
      <c r="B56" s="209">
        <f>B52+B53+B54+B55</f>
        <v>0</v>
      </c>
      <c r="C56" s="209">
        <f>SUM(C52:C55)</f>
        <v>0</v>
      </c>
      <c r="D56" s="209">
        <f>B56+C56</f>
        <v>0</v>
      </c>
      <c r="E56" s="209">
        <f t="shared" ref="E56:F56" si="7">SUM(E52:E55)</f>
        <v>0</v>
      </c>
      <c r="F56" s="209">
        <f t="shared" si="7"/>
        <v>0</v>
      </c>
      <c r="G56" s="209">
        <f>E56+F56</f>
        <v>0</v>
      </c>
      <c r="H56" s="209">
        <f>D56+G56</f>
        <v>0</v>
      </c>
    </row>
    <row r="57" spans="1:8" ht="19.5" customHeight="1" x14ac:dyDescent="0.2">
      <c r="A57" s="247" t="s">
        <v>422</v>
      </c>
      <c r="B57" s="248"/>
      <c r="C57" s="248"/>
      <c r="D57" s="248"/>
      <c r="E57" s="248"/>
      <c r="F57" s="248"/>
      <c r="G57" s="248"/>
      <c r="H57" s="248"/>
    </row>
    <row r="58" spans="1:8" ht="48" x14ac:dyDescent="0.2">
      <c r="A58" s="67" t="s">
        <v>423</v>
      </c>
      <c r="B58" s="141">
        <v>0</v>
      </c>
      <c r="C58" s="141">
        <v>0</v>
      </c>
      <c r="D58" s="68">
        <f>B58+C58</f>
        <v>0</v>
      </c>
      <c r="E58" s="141">
        <v>0</v>
      </c>
      <c r="F58" s="141">
        <v>0</v>
      </c>
      <c r="G58" s="68">
        <f>E58+F58</f>
        <v>0</v>
      </c>
      <c r="H58" s="68">
        <f>D58+G58</f>
        <v>0</v>
      </c>
    </row>
    <row r="59" spans="1:8" ht="36" x14ac:dyDescent="0.2">
      <c r="A59" s="67" t="s">
        <v>421</v>
      </c>
      <c r="B59" s="141">
        <v>0</v>
      </c>
      <c r="C59" s="141">
        <v>0</v>
      </c>
      <c r="D59" s="68">
        <f>B59+C59</f>
        <v>0</v>
      </c>
      <c r="E59" s="141">
        <v>0</v>
      </c>
      <c r="F59" s="141">
        <v>0</v>
      </c>
      <c r="G59" s="68">
        <f>E59+F59</f>
        <v>0</v>
      </c>
      <c r="H59" s="68">
        <f>D59+G59</f>
        <v>0</v>
      </c>
    </row>
    <row r="60" spans="1:8" s="63" customFormat="1" x14ac:dyDescent="0.2">
      <c r="A60" s="69" t="s">
        <v>336</v>
      </c>
      <c r="B60" s="70">
        <f>B58+B59</f>
        <v>0</v>
      </c>
      <c r="C60" s="70">
        <f t="shared" ref="C60:F60" si="8">C58+C59</f>
        <v>0</v>
      </c>
      <c r="D60" s="70">
        <f>B60+C60</f>
        <v>0</v>
      </c>
      <c r="E60" s="70">
        <f t="shared" si="8"/>
        <v>0</v>
      </c>
      <c r="F60" s="70">
        <f t="shared" si="8"/>
        <v>0</v>
      </c>
      <c r="G60" s="70">
        <f>E60+F60</f>
        <v>0</v>
      </c>
      <c r="H60" s="70">
        <f>D60+G60</f>
        <v>0</v>
      </c>
    </row>
    <row r="61" spans="1:8" s="63" customFormat="1" x14ac:dyDescent="0.2">
      <c r="A61" s="77" t="s">
        <v>120</v>
      </c>
      <c r="B61" s="78">
        <f t="shared" ref="B61:H61" si="9">B12+B26+B50+B56+B7+B60</f>
        <v>0</v>
      </c>
      <c r="C61" s="78">
        <f t="shared" si="9"/>
        <v>0</v>
      </c>
      <c r="D61" s="78">
        <f t="shared" si="9"/>
        <v>0</v>
      </c>
      <c r="E61" s="78">
        <f t="shared" si="9"/>
        <v>0</v>
      </c>
      <c r="F61" s="78">
        <f t="shared" si="9"/>
        <v>0</v>
      </c>
      <c r="G61" s="78">
        <f t="shared" si="9"/>
        <v>0</v>
      </c>
      <c r="H61" s="78">
        <f t="shared" si="9"/>
        <v>0</v>
      </c>
    </row>
    <row r="62" spans="1:8" x14ac:dyDescent="0.2">
      <c r="A62" s="79" t="s">
        <v>147</v>
      </c>
      <c r="B62" s="141">
        <v>0</v>
      </c>
      <c r="C62" s="141">
        <v>0</v>
      </c>
      <c r="D62" s="68">
        <f>B62+C62</f>
        <v>0</v>
      </c>
      <c r="E62" s="141">
        <v>0</v>
      </c>
      <c r="F62" s="141">
        <v>0</v>
      </c>
      <c r="G62" s="68">
        <f>E62+F62</f>
        <v>0</v>
      </c>
      <c r="H62" s="80">
        <f>D62+G62</f>
        <v>0</v>
      </c>
    </row>
    <row r="63" spans="1:8" s="83" customFormat="1" x14ac:dyDescent="0.2">
      <c r="A63" s="81"/>
      <c r="B63" s="82">
        <f>SUM(B58:B59)</f>
        <v>0</v>
      </c>
      <c r="C63" s="82"/>
      <c r="D63" s="82"/>
      <c r="E63" s="82"/>
      <c r="F63" s="82"/>
      <c r="G63" s="82"/>
      <c r="H63" s="82"/>
    </row>
    <row r="64" spans="1:8" x14ac:dyDescent="0.2">
      <c r="A64" s="85" t="s">
        <v>121</v>
      </c>
      <c r="B64" s="86" t="s">
        <v>148</v>
      </c>
      <c r="C64" s="82"/>
      <c r="D64" s="82"/>
      <c r="E64" s="82"/>
      <c r="F64" s="82"/>
      <c r="G64" s="82"/>
      <c r="H64" s="82"/>
    </row>
    <row r="65" spans="1:8" ht="24" x14ac:dyDescent="0.2">
      <c r="A65" s="84" t="s">
        <v>122</v>
      </c>
      <c r="B65" s="87">
        <f>H61</f>
        <v>0</v>
      </c>
      <c r="C65" s="82"/>
      <c r="D65" s="82"/>
      <c r="E65" s="82"/>
      <c r="F65" s="82"/>
      <c r="G65" s="82"/>
      <c r="H65" s="82"/>
    </row>
    <row r="66" spans="1:8" ht="24" x14ac:dyDescent="0.2">
      <c r="A66" s="72" t="s">
        <v>217</v>
      </c>
      <c r="B66" s="88">
        <f>G61</f>
        <v>0</v>
      </c>
      <c r="C66" s="82"/>
      <c r="D66" s="82"/>
      <c r="E66" s="82"/>
      <c r="F66" s="82"/>
      <c r="G66" s="82"/>
      <c r="H66" s="82"/>
    </row>
    <row r="67" spans="1:8" x14ac:dyDescent="0.2">
      <c r="A67" s="72" t="s">
        <v>123</v>
      </c>
      <c r="B67" s="88">
        <f>B65-B66</f>
        <v>0</v>
      </c>
      <c r="C67" s="82"/>
      <c r="D67" s="82"/>
      <c r="E67" s="82"/>
      <c r="F67" s="82"/>
      <c r="G67" s="82"/>
      <c r="H67" s="82"/>
    </row>
    <row r="68" spans="1:8" x14ac:dyDescent="0.2">
      <c r="A68" s="84" t="s">
        <v>293</v>
      </c>
      <c r="B68" s="87">
        <f>B69+B70</f>
        <v>0</v>
      </c>
      <c r="C68" s="82"/>
      <c r="D68" s="82"/>
      <c r="E68" s="82"/>
      <c r="F68" s="82"/>
      <c r="G68" s="82"/>
      <c r="H68" s="82"/>
    </row>
    <row r="69" spans="1:8" ht="24" x14ac:dyDescent="0.2">
      <c r="A69" s="72" t="s">
        <v>124</v>
      </c>
      <c r="B69" s="88">
        <f>B67-B71</f>
        <v>0</v>
      </c>
    </row>
    <row r="70" spans="1:8" ht="24" x14ac:dyDescent="0.2">
      <c r="A70" s="72" t="s">
        <v>216</v>
      </c>
      <c r="B70" s="88">
        <f>G61</f>
        <v>0</v>
      </c>
      <c r="C70" s="82"/>
      <c r="D70" s="82"/>
      <c r="E70" s="82"/>
      <c r="F70" s="82"/>
      <c r="G70" s="82"/>
      <c r="H70" s="82"/>
    </row>
    <row r="71" spans="1:8" x14ac:dyDescent="0.2">
      <c r="A71" s="84" t="s">
        <v>292</v>
      </c>
      <c r="B71" s="214"/>
      <c r="C71" s="82"/>
      <c r="D71" s="82"/>
      <c r="E71" s="82"/>
      <c r="F71" s="82"/>
      <c r="G71" s="82"/>
      <c r="H71" s="82"/>
    </row>
    <row r="72" spans="1:8" x14ac:dyDescent="0.2">
      <c r="A72" s="211"/>
      <c r="B72" s="212"/>
      <c r="C72" s="82"/>
      <c r="D72" s="82"/>
      <c r="E72" s="82"/>
      <c r="F72" s="82"/>
      <c r="G72" s="82"/>
      <c r="H72" s="82"/>
    </row>
    <row r="73" spans="1:8" ht="24" customHeight="1" x14ac:dyDescent="0.2">
      <c r="A73" s="249" t="s">
        <v>342</v>
      </c>
      <c r="B73" s="249"/>
      <c r="C73" s="249"/>
      <c r="D73" s="249"/>
      <c r="E73" s="249"/>
      <c r="F73" s="249"/>
      <c r="G73" s="249"/>
    </row>
    <row r="74" spans="1:8" ht="33" customHeight="1" x14ac:dyDescent="0.2">
      <c r="A74" s="252" t="s">
        <v>437</v>
      </c>
      <c r="B74" s="252"/>
      <c r="C74" s="252"/>
      <c r="D74" s="252"/>
      <c r="E74" s="252"/>
      <c r="F74" s="252"/>
      <c r="G74" s="252"/>
    </row>
    <row r="75" spans="1:8" ht="27" customHeight="1" x14ac:dyDescent="0.2">
      <c r="A75" s="249" t="s">
        <v>438</v>
      </c>
      <c r="B75" s="249"/>
      <c r="C75" s="249"/>
      <c r="D75" s="249"/>
      <c r="E75" s="249"/>
      <c r="F75" s="249"/>
      <c r="G75" s="249"/>
    </row>
    <row r="76" spans="1:8" ht="27" customHeight="1" x14ac:dyDescent="0.2">
      <c r="A76" s="253" t="s">
        <v>439</v>
      </c>
      <c r="B76" s="254"/>
      <c r="C76" s="254"/>
      <c r="D76" s="254"/>
      <c r="E76" s="254"/>
      <c r="F76" s="254"/>
      <c r="G76" s="255"/>
    </row>
    <row r="77" spans="1:8" ht="32.25" customHeight="1" x14ac:dyDescent="0.2">
      <c r="A77" s="249" t="s">
        <v>436</v>
      </c>
      <c r="B77" s="249"/>
      <c r="C77" s="249"/>
      <c r="D77" s="249"/>
      <c r="E77" s="249"/>
      <c r="F77" s="249"/>
      <c r="G77" s="249"/>
    </row>
  </sheetData>
  <sheetProtection algorithmName="SHA-512" hashValue="aSbmHF9b35qlYCsAKw9pzMqewrpTCjZbKUVDPq7J91PGjlAo/v0C1ziUVgZH6T7j7t5RM83d4S0x3LNFBchvnw==" saltValue="j5CA8Vk3phRFK3whciPqOQ==" spinCount="100000" sheet="1" objects="1" scenarios="1"/>
  <protectedRanges>
    <protectedRange sqref="B71" name="Range1"/>
  </protectedRanges>
  <mergeCells count="17">
    <mergeCell ref="A74:G74"/>
    <mergeCell ref="A75:G75"/>
    <mergeCell ref="A77:G77"/>
    <mergeCell ref="A76:G76"/>
    <mergeCell ref="G3:G4"/>
    <mergeCell ref="H3:H4"/>
    <mergeCell ref="A51:H51"/>
    <mergeCell ref="A57:H57"/>
    <mergeCell ref="A73:G73"/>
    <mergeCell ref="A3:A4"/>
    <mergeCell ref="B3:C3"/>
    <mergeCell ref="D3:D4"/>
    <mergeCell ref="E3:F3"/>
    <mergeCell ref="A5:H5"/>
    <mergeCell ref="A8:H8"/>
    <mergeCell ref="A13:H13"/>
    <mergeCell ref="A27:H27"/>
  </mergeCells>
  <pageMargins left="0.2" right="0.2" top="0.25" bottom="0.25" header="0.3" footer="0"/>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56"/>
  <sheetViews>
    <sheetView view="pageBreakPreview" topLeftCell="A19" zoomScale="60" zoomScaleNormal="100" workbookViewId="0">
      <selection activeCell="G5" sqref="G5"/>
    </sheetView>
  </sheetViews>
  <sheetFormatPr defaultRowHeight="12.75" x14ac:dyDescent="0.2"/>
  <cols>
    <col min="1" max="1" width="7.28515625" customWidth="1"/>
    <col min="2" max="2" width="26.140625" customWidth="1"/>
    <col min="3" max="3" width="12.7109375" customWidth="1"/>
  </cols>
  <sheetData>
    <row r="1" spans="1:7" x14ac:dyDescent="0.2">
      <c r="A1" t="s">
        <v>419</v>
      </c>
      <c r="B1" s="142"/>
    </row>
    <row r="2" spans="1:7" x14ac:dyDescent="0.2">
      <c r="A2" s="258" t="s">
        <v>418</v>
      </c>
      <c r="B2" s="258"/>
      <c r="C2" s="258"/>
      <c r="D2" s="258"/>
      <c r="E2" s="258"/>
      <c r="F2" s="258"/>
      <c r="G2" s="258"/>
    </row>
    <row r="3" spans="1:7" s="109" customFormat="1" ht="15" x14ac:dyDescent="0.2">
      <c r="A3" s="108" t="s">
        <v>408</v>
      </c>
      <c r="B3" s="108"/>
      <c r="C3" s="129" t="s">
        <v>383</v>
      </c>
      <c r="D3" s="129" t="s">
        <v>384</v>
      </c>
      <c r="E3" s="129" t="s">
        <v>385</v>
      </c>
      <c r="F3" s="129" t="s">
        <v>386</v>
      </c>
      <c r="G3" s="129" t="s">
        <v>392</v>
      </c>
    </row>
    <row r="4" spans="1:7" s="109" customFormat="1" ht="15" x14ac:dyDescent="0.2">
      <c r="A4" s="259" t="s">
        <v>355</v>
      </c>
      <c r="B4" s="259"/>
      <c r="C4" s="259"/>
      <c r="D4" s="259"/>
      <c r="E4" s="259"/>
      <c r="F4" s="259"/>
      <c r="G4" s="259"/>
    </row>
    <row r="5" spans="1:7" s="109" customFormat="1" ht="15" x14ac:dyDescent="0.2">
      <c r="A5" s="111">
        <v>1</v>
      </c>
      <c r="B5" s="112" t="s">
        <v>356</v>
      </c>
      <c r="C5" s="114">
        <v>0</v>
      </c>
      <c r="D5" s="114">
        <v>0</v>
      </c>
      <c r="E5" s="114">
        <v>0</v>
      </c>
      <c r="F5" s="114">
        <v>0</v>
      </c>
      <c r="G5" s="114">
        <v>0</v>
      </c>
    </row>
    <row r="6" spans="1:7" s="109" customFormat="1" ht="15" x14ac:dyDescent="0.2">
      <c r="A6" s="111">
        <v>2</v>
      </c>
      <c r="B6" s="112" t="s">
        <v>357</v>
      </c>
      <c r="C6" s="114">
        <v>0</v>
      </c>
      <c r="D6" s="114">
        <v>0</v>
      </c>
      <c r="E6" s="114">
        <v>0</v>
      </c>
      <c r="F6" s="114">
        <v>0</v>
      </c>
      <c r="G6" s="114">
        <v>0</v>
      </c>
    </row>
    <row r="7" spans="1:7" s="109" customFormat="1" ht="15" x14ac:dyDescent="0.2">
      <c r="A7" s="111">
        <v>3</v>
      </c>
      <c r="B7" s="112" t="s">
        <v>358</v>
      </c>
      <c r="C7" s="114">
        <v>0</v>
      </c>
      <c r="D7" s="114">
        <v>0</v>
      </c>
      <c r="E7" s="114">
        <v>0</v>
      </c>
      <c r="F7" s="114">
        <v>0</v>
      </c>
      <c r="G7" s="114">
        <v>0</v>
      </c>
    </row>
    <row r="8" spans="1:7" s="116" customFormat="1" ht="36" x14ac:dyDescent="0.2">
      <c r="A8" s="115"/>
      <c r="B8" s="110" t="s">
        <v>359</v>
      </c>
      <c r="C8" s="113">
        <f>C5+C6+C7</f>
        <v>0</v>
      </c>
      <c r="D8" s="113">
        <f>D5+D6+D7</f>
        <v>0</v>
      </c>
      <c r="E8" s="113">
        <f>E5+E6+E7</f>
        <v>0</v>
      </c>
      <c r="F8" s="113">
        <f t="shared" ref="F8:G8" si="0">F5+F6+F7</f>
        <v>0</v>
      </c>
      <c r="G8" s="113">
        <f t="shared" si="0"/>
        <v>0</v>
      </c>
    </row>
    <row r="9" spans="1:7" s="116" customFormat="1" ht="15" x14ac:dyDescent="0.2">
      <c r="A9" s="260" t="s">
        <v>360</v>
      </c>
      <c r="B9" s="261"/>
      <c r="C9" s="261"/>
      <c r="D9" s="261"/>
      <c r="E9" s="261"/>
      <c r="F9" s="261"/>
      <c r="G9" s="261"/>
    </row>
    <row r="10" spans="1:7" s="116" customFormat="1" ht="15" x14ac:dyDescent="0.2">
      <c r="A10" s="262" t="s">
        <v>361</v>
      </c>
      <c r="B10" s="263"/>
      <c r="C10" s="263"/>
      <c r="D10" s="263"/>
      <c r="E10" s="263"/>
      <c r="F10" s="263"/>
      <c r="G10" s="263"/>
    </row>
    <row r="11" spans="1:7" s="109" customFormat="1" ht="24" x14ac:dyDescent="0.2">
      <c r="A11" s="111">
        <v>4</v>
      </c>
      <c r="B11" s="118" t="s">
        <v>362</v>
      </c>
      <c r="C11" s="114">
        <v>0</v>
      </c>
      <c r="D11" s="114">
        <v>0</v>
      </c>
      <c r="E11" s="114">
        <v>0</v>
      </c>
      <c r="F11" s="114">
        <v>0</v>
      </c>
      <c r="G11" s="114">
        <v>0</v>
      </c>
    </row>
    <row r="12" spans="1:7" s="109" customFormat="1" ht="15" x14ac:dyDescent="0.2">
      <c r="A12" s="111">
        <v>5</v>
      </c>
      <c r="B12" s="118" t="s">
        <v>363</v>
      </c>
      <c r="C12" s="114">
        <v>0</v>
      </c>
      <c r="D12" s="114">
        <v>0</v>
      </c>
      <c r="E12" s="114">
        <v>0</v>
      </c>
      <c r="F12" s="114">
        <v>0</v>
      </c>
      <c r="G12" s="114">
        <v>0</v>
      </c>
    </row>
    <row r="13" spans="1:7" s="116" customFormat="1" ht="36" x14ac:dyDescent="0.2">
      <c r="A13" s="111">
        <v>6</v>
      </c>
      <c r="B13" s="112" t="s">
        <v>364</v>
      </c>
      <c r="C13" s="114">
        <v>0</v>
      </c>
      <c r="D13" s="114">
        <v>0</v>
      </c>
      <c r="E13" s="114">
        <v>0</v>
      </c>
      <c r="F13" s="114">
        <v>0</v>
      </c>
      <c r="G13" s="114">
        <v>0</v>
      </c>
    </row>
    <row r="14" spans="1:7" s="116" customFormat="1" ht="15" x14ac:dyDescent="0.2">
      <c r="A14" s="111">
        <v>7</v>
      </c>
      <c r="B14" s="112" t="s">
        <v>365</v>
      </c>
      <c r="C14" s="114">
        <v>0</v>
      </c>
      <c r="D14" s="114">
        <v>0</v>
      </c>
      <c r="E14" s="114">
        <v>0</v>
      </c>
      <c r="F14" s="114">
        <v>0</v>
      </c>
      <c r="G14" s="114">
        <v>0</v>
      </c>
    </row>
    <row r="15" spans="1:7" s="116" customFormat="1" ht="15" x14ac:dyDescent="0.2">
      <c r="A15" s="111">
        <v>8</v>
      </c>
      <c r="B15" s="112" t="s">
        <v>366</v>
      </c>
      <c r="C15" s="114">
        <v>0</v>
      </c>
      <c r="D15" s="114">
        <v>0</v>
      </c>
      <c r="E15" s="114">
        <v>0</v>
      </c>
      <c r="F15" s="114">
        <v>0</v>
      </c>
      <c r="G15" s="114">
        <v>0</v>
      </c>
    </row>
    <row r="16" spans="1:7" s="116" customFormat="1" ht="24" x14ac:dyDescent="0.2">
      <c r="A16" s="111">
        <v>9</v>
      </c>
      <c r="B16" s="112" t="s">
        <v>367</v>
      </c>
      <c r="C16" s="114">
        <v>0</v>
      </c>
      <c r="D16" s="114">
        <v>0</v>
      </c>
      <c r="E16" s="114">
        <v>0</v>
      </c>
      <c r="F16" s="114">
        <v>0</v>
      </c>
      <c r="G16" s="114">
        <v>0</v>
      </c>
    </row>
    <row r="17" spans="1:7" s="109" customFormat="1" ht="15" x14ac:dyDescent="0.2">
      <c r="A17" s="111"/>
      <c r="B17" s="110" t="s">
        <v>368</v>
      </c>
      <c r="C17" s="113">
        <f t="shared" ref="C17:G17" si="1">C11+C12+C13+C14+C15+C16</f>
        <v>0</v>
      </c>
      <c r="D17" s="113">
        <f t="shared" si="1"/>
        <v>0</v>
      </c>
      <c r="E17" s="113">
        <f t="shared" si="1"/>
        <v>0</v>
      </c>
      <c r="F17" s="113">
        <f t="shared" si="1"/>
        <v>0</v>
      </c>
      <c r="G17" s="113">
        <f t="shared" si="1"/>
        <v>0</v>
      </c>
    </row>
    <row r="18" spans="1:7" s="109" customFormat="1" ht="24" x14ac:dyDescent="0.2">
      <c r="A18" s="111">
        <v>10</v>
      </c>
      <c r="B18" s="112" t="s">
        <v>369</v>
      </c>
      <c r="C18" s="114">
        <v>0</v>
      </c>
      <c r="D18" s="114">
        <v>0</v>
      </c>
      <c r="E18" s="114">
        <v>0</v>
      </c>
      <c r="F18" s="114">
        <v>0</v>
      </c>
      <c r="G18" s="114">
        <v>0</v>
      </c>
    </row>
    <row r="19" spans="1:7" s="109" customFormat="1" ht="24" x14ac:dyDescent="0.2">
      <c r="A19" s="119">
        <v>11</v>
      </c>
      <c r="B19" s="118" t="s">
        <v>370</v>
      </c>
      <c r="C19" s="114">
        <v>0</v>
      </c>
      <c r="D19" s="114">
        <v>0</v>
      </c>
      <c r="E19" s="114">
        <v>0</v>
      </c>
      <c r="F19" s="114">
        <v>0</v>
      </c>
      <c r="G19" s="114">
        <v>0</v>
      </c>
    </row>
    <row r="20" spans="1:7" s="116" customFormat="1" ht="15" x14ac:dyDescent="0.2">
      <c r="A20" s="111"/>
      <c r="B20" s="110" t="s">
        <v>371</v>
      </c>
      <c r="C20" s="120">
        <f t="shared" ref="C20:G20" si="2">C19+C18</f>
        <v>0</v>
      </c>
      <c r="D20" s="120">
        <f t="shared" si="2"/>
        <v>0</v>
      </c>
      <c r="E20" s="120">
        <f t="shared" si="2"/>
        <v>0</v>
      </c>
      <c r="F20" s="120">
        <f t="shared" si="2"/>
        <v>0</v>
      </c>
      <c r="G20" s="120">
        <f t="shared" si="2"/>
        <v>0</v>
      </c>
    </row>
    <row r="21" spans="1:7" s="116" customFormat="1" ht="60" x14ac:dyDescent="0.2">
      <c r="A21" s="111">
        <v>12</v>
      </c>
      <c r="B21" s="118" t="s">
        <v>372</v>
      </c>
      <c r="C21" s="121">
        <v>0</v>
      </c>
      <c r="D21" s="121">
        <v>0</v>
      </c>
      <c r="E21" s="121">
        <v>0</v>
      </c>
      <c r="F21" s="121">
        <v>0</v>
      </c>
      <c r="G21" s="121">
        <v>0</v>
      </c>
    </row>
    <row r="22" spans="1:7" s="116" customFormat="1" ht="24" x14ac:dyDescent="0.2">
      <c r="A22" s="111"/>
      <c r="B22" s="112" t="s">
        <v>373</v>
      </c>
      <c r="C22" s="121">
        <v>0</v>
      </c>
      <c r="D22" s="121">
        <v>0</v>
      </c>
      <c r="E22" s="121">
        <v>0</v>
      </c>
      <c r="F22" s="121">
        <v>0</v>
      </c>
      <c r="G22" s="121">
        <v>0</v>
      </c>
    </row>
    <row r="23" spans="1:7" s="122" customFormat="1" ht="48" x14ac:dyDescent="0.2">
      <c r="A23" s="119">
        <v>13</v>
      </c>
      <c r="B23" s="110" t="s">
        <v>374</v>
      </c>
      <c r="C23" s="121">
        <v>0</v>
      </c>
      <c r="D23" s="121">
        <v>0</v>
      </c>
      <c r="E23" s="121">
        <v>0</v>
      </c>
      <c r="F23" s="121">
        <v>0</v>
      </c>
      <c r="G23" s="121">
        <v>0</v>
      </c>
    </row>
    <row r="24" spans="1:7" s="122" customFormat="1" ht="36" x14ac:dyDescent="0.2">
      <c r="A24" s="119"/>
      <c r="B24" s="110" t="s">
        <v>375</v>
      </c>
      <c r="C24" s="123">
        <f t="shared" ref="C24:G24" si="3">C17+C20+C21+C23</f>
        <v>0</v>
      </c>
      <c r="D24" s="123">
        <f t="shared" si="3"/>
        <v>0</v>
      </c>
      <c r="E24" s="123">
        <f t="shared" si="3"/>
        <v>0</v>
      </c>
      <c r="F24" s="123">
        <f t="shared" si="3"/>
        <v>0</v>
      </c>
      <c r="G24" s="123">
        <f t="shared" si="3"/>
        <v>0</v>
      </c>
    </row>
    <row r="25" spans="1:7" s="122" customFormat="1" ht="36" x14ac:dyDescent="0.2">
      <c r="A25" s="119"/>
      <c r="B25" s="110" t="s">
        <v>376</v>
      </c>
      <c r="C25" s="123">
        <f t="shared" ref="C25:G25" si="4">C8-C24</f>
        <v>0</v>
      </c>
      <c r="D25" s="123">
        <f t="shared" si="4"/>
        <v>0</v>
      </c>
      <c r="E25" s="123">
        <f t="shared" si="4"/>
        <v>0</v>
      </c>
      <c r="F25" s="123">
        <f t="shared" si="4"/>
        <v>0</v>
      </c>
      <c r="G25" s="123">
        <f t="shared" si="4"/>
        <v>0</v>
      </c>
    </row>
    <row r="26" spans="1:7" s="122" customFormat="1" x14ac:dyDescent="0.2">
      <c r="A26" s="119">
        <v>14</v>
      </c>
      <c r="B26" s="124" t="s">
        <v>377</v>
      </c>
      <c r="C26" s="114">
        <v>0</v>
      </c>
      <c r="D26" s="114">
        <v>0</v>
      </c>
      <c r="E26" s="114">
        <v>0</v>
      </c>
      <c r="F26" s="114">
        <v>0</v>
      </c>
      <c r="G26" s="114">
        <v>0</v>
      </c>
    </row>
    <row r="27" spans="1:7" s="122" customFormat="1" x14ac:dyDescent="0.2">
      <c r="A27" s="119">
        <v>15</v>
      </c>
      <c r="B27" s="124" t="s">
        <v>378</v>
      </c>
      <c r="C27" s="114">
        <v>0</v>
      </c>
      <c r="D27" s="114">
        <v>0</v>
      </c>
      <c r="E27" s="114">
        <v>0</v>
      </c>
      <c r="F27" s="114">
        <v>0</v>
      </c>
      <c r="G27" s="114">
        <v>0</v>
      </c>
    </row>
    <row r="28" spans="1:7" s="122" customFormat="1" x14ac:dyDescent="0.2">
      <c r="A28" s="119">
        <v>16</v>
      </c>
      <c r="B28" s="124" t="s">
        <v>414</v>
      </c>
      <c r="C28" s="114">
        <v>0</v>
      </c>
      <c r="D28" s="114">
        <v>0</v>
      </c>
      <c r="E28" s="114">
        <v>0</v>
      </c>
      <c r="F28" s="114">
        <v>0</v>
      </c>
      <c r="G28" s="114">
        <v>0</v>
      </c>
    </row>
    <row r="29" spans="1:7" s="122" customFormat="1" ht="24" x14ac:dyDescent="0.2">
      <c r="A29" s="119"/>
      <c r="B29" s="110" t="s">
        <v>379</v>
      </c>
      <c r="C29" s="123">
        <f t="shared" ref="C29:G29" si="5">C26-C27+C28</f>
        <v>0</v>
      </c>
      <c r="D29" s="123">
        <f t="shared" si="5"/>
        <v>0</v>
      </c>
      <c r="E29" s="123">
        <f t="shared" si="5"/>
        <v>0</v>
      </c>
      <c r="F29" s="123">
        <f t="shared" si="5"/>
        <v>0</v>
      </c>
      <c r="G29" s="123">
        <f t="shared" si="5"/>
        <v>0</v>
      </c>
    </row>
    <row r="30" spans="1:7" s="116" customFormat="1" ht="36" x14ac:dyDescent="0.2">
      <c r="A30" s="125"/>
      <c r="B30" s="110" t="s">
        <v>380</v>
      </c>
      <c r="C30" s="113">
        <f t="shared" ref="C30:G30" si="6">C25-C29</f>
        <v>0</v>
      </c>
      <c r="D30" s="113">
        <f t="shared" si="6"/>
        <v>0</v>
      </c>
      <c r="E30" s="113">
        <f t="shared" si="6"/>
        <v>0</v>
      </c>
      <c r="F30" s="113">
        <f t="shared" si="6"/>
        <v>0</v>
      </c>
      <c r="G30" s="113">
        <f t="shared" si="6"/>
        <v>0</v>
      </c>
    </row>
    <row r="31" spans="1:7" s="116" customFormat="1" ht="15" x14ac:dyDescent="0.2">
      <c r="A31" s="126"/>
      <c r="B31" s="117"/>
      <c r="C31" s="127"/>
      <c r="D31" s="127"/>
      <c r="E31" s="127"/>
      <c r="F31" s="127"/>
      <c r="G31" s="127"/>
    </row>
    <row r="32" spans="1:7" s="128" customFormat="1" x14ac:dyDescent="0.2">
      <c r="A32" s="264" t="s">
        <v>381</v>
      </c>
      <c r="B32" s="264"/>
      <c r="C32" s="264"/>
      <c r="D32" s="264"/>
      <c r="E32" s="264"/>
      <c r="F32" s="264"/>
      <c r="G32" s="264"/>
    </row>
    <row r="33" spans="1:7" s="122" customFormat="1" x14ac:dyDescent="0.2">
      <c r="A33" s="108" t="s">
        <v>382</v>
      </c>
      <c r="B33" s="108"/>
      <c r="C33" s="129" t="s">
        <v>383</v>
      </c>
      <c r="D33" s="129" t="s">
        <v>384</v>
      </c>
      <c r="E33" s="129" t="s">
        <v>385</v>
      </c>
      <c r="F33" s="129" t="s">
        <v>386</v>
      </c>
      <c r="G33" s="129" t="s">
        <v>392</v>
      </c>
    </row>
    <row r="34" spans="1:7" s="122" customFormat="1" ht="36" x14ac:dyDescent="0.2">
      <c r="A34" s="130">
        <v>17</v>
      </c>
      <c r="B34" s="124" t="s">
        <v>387</v>
      </c>
      <c r="C34" s="131">
        <v>0</v>
      </c>
      <c r="D34" s="131">
        <v>0</v>
      </c>
      <c r="E34" s="131">
        <v>0</v>
      </c>
      <c r="F34" s="131">
        <v>0</v>
      </c>
      <c r="G34" s="131">
        <v>0</v>
      </c>
    </row>
    <row r="35" spans="1:7" s="122" customFormat="1" ht="24" x14ac:dyDescent="0.2">
      <c r="A35" s="130">
        <v>18</v>
      </c>
      <c r="B35" s="124" t="s">
        <v>388</v>
      </c>
      <c r="C35" s="131">
        <v>0</v>
      </c>
      <c r="D35" s="131">
        <v>0</v>
      </c>
      <c r="E35" s="131">
        <v>0</v>
      </c>
      <c r="F35" s="131">
        <v>0</v>
      </c>
      <c r="G35" s="131">
        <v>0</v>
      </c>
    </row>
    <row r="36" spans="1:7" s="122" customFormat="1" x14ac:dyDescent="0.2">
      <c r="A36" s="130">
        <v>19</v>
      </c>
      <c r="B36" s="124" t="s">
        <v>389</v>
      </c>
      <c r="C36" s="131">
        <v>0</v>
      </c>
      <c r="D36" s="131">
        <v>0</v>
      </c>
      <c r="E36" s="131"/>
      <c r="F36" s="131">
        <v>0</v>
      </c>
      <c r="G36" s="131">
        <v>0</v>
      </c>
    </row>
    <row r="37" spans="1:7" s="128" customFormat="1" ht="36" x14ac:dyDescent="0.2">
      <c r="A37" s="132"/>
      <c r="B37" s="133" t="s">
        <v>390</v>
      </c>
      <c r="C37" s="134">
        <f>SUM(C34:C36)</f>
        <v>0</v>
      </c>
      <c r="D37" s="134">
        <f>SUM(D34:D36)</f>
        <v>0</v>
      </c>
      <c r="E37" s="134">
        <f>SUM(E34:E36)</f>
        <v>0</v>
      </c>
      <c r="F37" s="134">
        <f>SUM(F34:F36)</f>
        <v>0</v>
      </c>
      <c r="G37" s="134">
        <f t="shared" ref="G37" si="7">SUM(G34:G36)</f>
        <v>0</v>
      </c>
    </row>
    <row r="38" spans="1:7" s="122" customFormat="1" x14ac:dyDescent="0.2">
      <c r="A38" s="108" t="s">
        <v>391</v>
      </c>
      <c r="B38" s="108"/>
      <c r="C38" s="129" t="s">
        <v>383</v>
      </c>
      <c r="D38" s="129" t="s">
        <v>384</v>
      </c>
      <c r="E38" s="129" t="s">
        <v>385</v>
      </c>
      <c r="F38" s="129" t="s">
        <v>386</v>
      </c>
      <c r="G38" s="129" t="s">
        <v>392</v>
      </c>
    </row>
    <row r="39" spans="1:7" s="122" customFormat="1" ht="24" x14ac:dyDescent="0.2">
      <c r="A39" s="130">
        <v>20</v>
      </c>
      <c r="B39" s="124" t="s">
        <v>393</v>
      </c>
      <c r="C39" s="131">
        <v>0</v>
      </c>
      <c r="D39" s="131">
        <v>0</v>
      </c>
      <c r="E39" s="131">
        <v>0</v>
      </c>
      <c r="F39" s="131">
        <v>0</v>
      </c>
      <c r="G39" s="131">
        <v>0</v>
      </c>
    </row>
    <row r="40" spans="1:7" s="122" customFormat="1" ht="24" x14ac:dyDescent="0.2">
      <c r="A40" s="130">
        <v>21</v>
      </c>
      <c r="B40" s="112" t="s">
        <v>394</v>
      </c>
      <c r="C40" s="131">
        <v>0</v>
      </c>
      <c r="D40" s="131">
        <v>0</v>
      </c>
      <c r="E40" s="131">
        <v>0</v>
      </c>
      <c r="F40" s="131"/>
      <c r="G40" s="131">
        <v>0</v>
      </c>
    </row>
    <row r="41" spans="1:7" s="128" customFormat="1" ht="24" x14ac:dyDescent="0.2">
      <c r="A41" s="135"/>
      <c r="B41" s="136" t="s">
        <v>395</v>
      </c>
      <c r="C41" s="113">
        <f t="shared" ref="C41:G41" si="8">C39</f>
        <v>0</v>
      </c>
      <c r="D41" s="113">
        <f>D39</f>
        <v>0</v>
      </c>
      <c r="E41" s="113">
        <f t="shared" si="8"/>
        <v>0</v>
      </c>
      <c r="F41" s="113">
        <f t="shared" si="8"/>
        <v>0</v>
      </c>
      <c r="G41" s="113">
        <f t="shared" si="8"/>
        <v>0</v>
      </c>
    </row>
    <row r="42" spans="1:7" s="116" customFormat="1" ht="24" x14ac:dyDescent="0.2">
      <c r="A42" s="125"/>
      <c r="B42" s="110" t="s">
        <v>396</v>
      </c>
      <c r="C42" s="113">
        <f t="shared" ref="C42:G42" si="9">C37-C41</f>
        <v>0</v>
      </c>
      <c r="D42" s="113">
        <f>D37-D41</f>
        <v>0</v>
      </c>
      <c r="E42" s="113">
        <f t="shared" si="9"/>
        <v>0</v>
      </c>
      <c r="F42" s="113">
        <f t="shared" si="9"/>
        <v>0</v>
      </c>
      <c r="G42" s="113">
        <f t="shared" si="9"/>
        <v>0</v>
      </c>
    </row>
    <row r="43" spans="1:7" s="116" customFormat="1" ht="15" x14ac:dyDescent="0.2">
      <c r="A43" s="126"/>
      <c r="B43" s="117"/>
      <c r="C43" s="127"/>
      <c r="D43" s="127"/>
      <c r="E43" s="127"/>
      <c r="F43" s="127"/>
      <c r="G43" s="127"/>
    </row>
    <row r="44" spans="1:7" s="128" customFormat="1" x14ac:dyDescent="0.2">
      <c r="A44" s="265" t="s">
        <v>397</v>
      </c>
      <c r="B44" s="266"/>
      <c r="C44" s="129" t="s">
        <v>383</v>
      </c>
      <c r="D44" s="129" t="s">
        <v>384</v>
      </c>
      <c r="E44" s="129" t="s">
        <v>385</v>
      </c>
      <c r="F44" s="129" t="s">
        <v>386</v>
      </c>
      <c r="G44" s="129" t="s">
        <v>392</v>
      </c>
    </row>
    <row r="45" spans="1:7" s="122" customFormat="1" ht="24" x14ac:dyDescent="0.2">
      <c r="A45" s="130">
        <v>22</v>
      </c>
      <c r="B45" s="124" t="s">
        <v>398</v>
      </c>
      <c r="C45" s="137">
        <v>0</v>
      </c>
      <c r="D45" s="137">
        <v>0</v>
      </c>
      <c r="E45" s="137">
        <v>0</v>
      </c>
      <c r="F45" s="137">
        <v>0</v>
      </c>
      <c r="G45" s="137">
        <v>0</v>
      </c>
    </row>
    <row r="46" spans="1:7" s="122" customFormat="1" ht="24" x14ac:dyDescent="0.2">
      <c r="A46" s="130">
        <v>23</v>
      </c>
      <c r="B46" s="124" t="s">
        <v>399</v>
      </c>
      <c r="C46" s="137">
        <v>0</v>
      </c>
      <c r="D46" s="137">
        <v>0</v>
      </c>
      <c r="E46" s="137">
        <v>0</v>
      </c>
      <c r="F46" s="137">
        <v>0</v>
      </c>
      <c r="G46" s="137">
        <v>0</v>
      </c>
    </row>
    <row r="47" spans="1:7" s="139" customFormat="1" ht="36" x14ac:dyDescent="0.2">
      <c r="A47" s="130">
        <v>24</v>
      </c>
      <c r="B47" s="138" t="s">
        <v>400</v>
      </c>
      <c r="C47" s="137">
        <v>0</v>
      </c>
      <c r="D47" s="137">
        <v>0</v>
      </c>
      <c r="E47" s="137">
        <v>0</v>
      </c>
      <c r="F47" s="137">
        <v>0</v>
      </c>
      <c r="G47" s="137">
        <v>0</v>
      </c>
    </row>
    <row r="48" spans="1:7" s="139" customFormat="1" ht="36" x14ac:dyDescent="0.2">
      <c r="A48" s="130">
        <v>25</v>
      </c>
      <c r="B48" s="138" t="s">
        <v>401</v>
      </c>
      <c r="C48" s="137">
        <v>0</v>
      </c>
      <c r="D48" s="137">
        <v>0</v>
      </c>
      <c r="E48" s="137">
        <v>0</v>
      </c>
      <c r="F48" s="137">
        <v>0</v>
      </c>
      <c r="G48" s="137">
        <v>0</v>
      </c>
    </row>
    <row r="49" spans="1:7" s="128" customFormat="1" x14ac:dyDescent="0.2">
      <c r="A49" s="135"/>
      <c r="B49" s="136" t="s">
        <v>402</v>
      </c>
      <c r="C49" s="113">
        <f t="shared" ref="C49:G49" si="10">SUM(C45:C48)</f>
        <v>0</v>
      </c>
      <c r="D49" s="113">
        <f t="shared" si="10"/>
        <v>0</v>
      </c>
      <c r="E49" s="113">
        <f t="shared" si="10"/>
        <v>0</v>
      </c>
      <c r="F49" s="113">
        <f t="shared" si="10"/>
        <v>0</v>
      </c>
      <c r="G49" s="113">
        <f t="shared" si="10"/>
        <v>0</v>
      </c>
    </row>
    <row r="50" spans="1:7" s="116" customFormat="1" ht="15" x14ac:dyDescent="0.2">
      <c r="A50" s="125"/>
      <c r="B50" s="110" t="s">
        <v>403</v>
      </c>
      <c r="C50" s="113">
        <f>-C49</f>
        <v>0</v>
      </c>
      <c r="D50" s="113">
        <f t="shared" ref="D50:G50" si="11">-D49</f>
        <v>0</v>
      </c>
      <c r="E50" s="113">
        <f t="shared" si="11"/>
        <v>0</v>
      </c>
      <c r="F50" s="113">
        <f t="shared" si="11"/>
        <v>0</v>
      </c>
      <c r="G50" s="113">
        <f t="shared" si="11"/>
        <v>0</v>
      </c>
    </row>
    <row r="51" spans="1:7" s="116" customFormat="1" ht="15" x14ac:dyDescent="0.2">
      <c r="A51" s="259" t="s">
        <v>404</v>
      </c>
      <c r="B51" s="259"/>
      <c r="C51" s="113">
        <f t="shared" ref="C51:G51" si="12">C42+C50</f>
        <v>0</v>
      </c>
      <c r="D51" s="113">
        <f t="shared" si="12"/>
        <v>0</v>
      </c>
      <c r="E51" s="113">
        <f t="shared" si="12"/>
        <v>0</v>
      </c>
      <c r="F51" s="113">
        <f t="shared" si="12"/>
        <v>0</v>
      </c>
      <c r="G51" s="113">
        <f t="shared" si="12"/>
        <v>0</v>
      </c>
    </row>
    <row r="52" spans="1:7" s="116" customFormat="1" ht="15" x14ac:dyDescent="0.2">
      <c r="A52" s="117"/>
      <c r="B52" s="117"/>
      <c r="C52" s="127"/>
      <c r="D52" s="127"/>
      <c r="E52" s="127"/>
      <c r="F52" s="127"/>
      <c r="G52" s="127"/>
    </row>
    <row r="53" spans="1:7" s="116" customFormat="1" ht="15" x14ac:dyDescent="0.2">
      <c r="A53" s="256" t="s">
        <v>405</v>
      </c>
      <c r="B53" s="256"/>
      <c r="C53" s="129" t="s">
        <v>383</v>
      </c>
      <c r="D53" s="129" t="s">
        <v>384</v>
      </c>
      <c r="E53" s="129" t="s">
        <v>385</v>
      </c>
      <c r="F53" s="129" t="s">
        <v>386</v>
      </c>
      <c r="G53" s="129" t="s">
        <v>392</v>
      </c>
    </row>
    <row r="54" spans="1:7" s="116" customFormat="1" ht="18.75" customHeight="1" x14ac:dyDescent="0.2">
      <c r="A54" s="256"/>
      <c r="B54" s="256"/>
      <c r="C54" s="113">
        <f t="shared" ref="C54:G54" si="13">C30+C51</f>
        <v>0</v>
      </c>
      <c r="D54" s="113">
        <f t="shared" si="13"/>
        <v>0</v>
      </c>
      <c r="E54" s="113">
        <f t="shared" si="13"/>
        <v>0</v>
      </c>
      <c r="F54" s="113">
        <f t="shared" si="13"/>
        <v>0</v>
      </c>
      <c r="G54" s="113">
        <f t="shared" si="13"/>
        <v>0</v>
      </c>
    </row>
    <row r="55" spans="1:7" s="122" customFormat="1" x14ac:dyDescent="0.2">
      <c r="A55" s="257" t="s">
        <v>406</v>
      </c>
      <c r="B55" s="257"/>
      <c r="C55" s="137">
        <v>0</v>
      </c>
      <c r="D55" s="123">
        <f t="shared" ref="D55" si="14">C56</f>
        <v>0</v>
      </c>
      <c r="E55" s="123">
        <f>D56</f>
        <v>0</v>
      </c>
      <c r="F55" s="123">
        <f>E56</f>
        <v>0</v>
      </c>
      <c r="G55" s="123">
        <f t="shared" ref="G55" si="15">F56</f>
        <v>0</v>
      </c>
    </row>
    <row r="56" spans="1:7" s="122" customFormat="1" x14ac:dyDescent="0.2">
      <c r="A56" s="257" t="s">
        <v>407</v>
      </c>
      <c r="B56" s="257"/>
      <c r="C56" s="123">
        <f t="shared" ref="C56:G56" si="16">C55+C54</f>
        <v>0</v>
      </c>
      <c r="D56" s="123">
        <f t="shared" si="16"/>
        <v>0</v>
      </c>
      <c r="E56" s="123">
        <f>E55+E54</f>
        <v>0</v>
      </c>
      <c r="F56" s="123">
        <f t="shared" si="16"/>
        <v>0</v>
      </c>
      <c r="G56" s="123">
        <f t="shared" si="16"/>
        <v>0</v>
      </c>
    </row>
  </sheetData>
  <sheetProtection algorithmName="SHA-512" hashValue="0f/opYr+dVDE+kcx5IXEdTcuwYo5kbHWdYDDoP4gRu0pq57nQyiiwcwdmioyzI4LKmqcILftbDjxcVx4ra2X6A==" saltValue="LPwFcGVX1RB50+B63lI1eQ==" spinCount="100000" sheet="1" objects="1" scenarios="1"/>
  <mergeCells count="10">
    <mergeCell ref="A53:B54"/>
    <mergeCell ref="A55:B55"/>
    <mergeCell ref="A56:B56"/>
    <mergeCell ref="A2:G2"/>
    <mergeCell ref="A4:G4"/>
    <mergeCell ref="A9:G9"/>
    <mergeCell ref="A10:G10"/>
    <mergeCell ref="A32:G32"/>
    <mergeCell ref="A44:B44"/>
    <mergeCell ref="A51:B51"/>
  </mergeCells>
  <phoneticPr fontId="34" type="noConversion"/>
  <pageMargins left="0.2" right="0.2" top="0.25" bottom="0.25" header="0" footer="0.3"/>
  <pageSetup paperSize="9" scale="84" orientation="landscape" r:id="rId1"/>
  <rowBreaks count="1" manualBreakCount="1">
    <brk id="24" max="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2:G19"/>
  <sheetViews>
    <sheetView topLeftCell="B1" workbookViewId="0">
      <selection activeCell="L16" sqref="L16"/>
    </sheetView>
  </sheetViews>
  <sheetFormatPr defaultColWidth="8.85546875" defaultRowHeight="12" x14ac:dyDescent="0.2"/>
  <cols>
    <col min="1" max="1" width="3.42578125" style="91" hidden="1" customWidth="1"/>
    <col min="2" max="2" width="47.42578125" style="106" customWidth="1"/>
    <col min="3" max="3" width="18.7109375" style="91" customWidth="1"/>
    <col min="4" max="4" width="12" style="91" customWidth="1"/>
    <col min="5" max="5" width="12.28515625" style="91" customWidth="1"/>
    <col min="6" max="6" width="12" style="91" customWidth="1"/>
    <col min="7" max="7" width="14" style="91" customWidth="1"/>
    <col min="8" max="8" width="8.85546875" style="91"/>
    <col min="9" max="9" width="9.140625" style="91" bestFit="1" customWidth="1"/>
    <col min="10" max="16384" width="8.85546875" style="91"/>
  </cols>
  <sheetData>
    <row r="2" spans="1:7" x14ac:dyDescent="0.2">
      <c r="A2" s="92"/>
      <c r="B2" s="93"/>
      <c r="C2" s="94"/>
    </row>
    <row r="3" spans="1:7" x14ac:dyDescent="0.2">
      <c r="B3" s="94"/>
      <c r="C3" s="94"/>
    </row>
    <row r="4" spans="1:7" x14ac:dyDescent="0.2">
      <c r="B4" s="95"/>
      <c r="C4" s="94"/>
    </row>
    <row r="5" spans="1:7" s="96" customFormat="1" x14ac:dyDescent="0.2">
      <c r="A5" s="91"/>
      <c r="B5" s="97" t="s">
        <v>345</v>
      </c>
      <c r="C5" s="97"/>
      <c r="D5" s="91"/>
    </row>
    <row r="6" spans="1:7" s="98" customFormat="1" ht="33" customHeight="1" x14ac:dyDescent="0.2">
      <c r="A6" s="91"/>
      <c r="B6" s="99" t="s">
        <v>442</v>
      </c>
      <c r="C6" s="100" t="e">
        <f>'4- Bugetul Proiectului'!B71/'2-ContPP'!D6</f>
        <v>#DIV/0!</v>
      </c>
      <c r="D6" s="101"/>
    </row>
    <row r="7" spans="1:7" ht="37.15" customHeight="1" x14ac:dyDescent="0.2">
      <c r="B7" s="95" t="s">
        <v>443</v>
      </c>
      <c r="C7" s="100" t="str">
        <f>'1D-Analiza_fin_indicatori'!D49</f>
        <v/>
      </c>
    </row>
    <row r="8" spans="1:7" ht="13.15" customHeight="1" x14ac:dyDescent="0.2">
      <c r="B8" s="104"/>
      <c r="C8" s="105">
        <v>1</v>
      </c>
      <c r="D8" s="105">
        <v>2</v>
      </c>
      <c r="E8" s="105">
        <v>3</v>
      </c>
      <c r="F8" s="105">
        <v>4</v>
      </c>
      <c r="G8" s="105">
        <v>5</v>
      </c>
    </row>
    <row r="9" spans="1:7" ht="24" x14ac:dyDescent="0.2">
      <c r="B9" s="95" t="s">
        <v>346</v>
      </c>
      <c r="C9" s="107" t="str">
        <f>'1D-Analiza_fin_indicatori'!E91</f>
        <v/>
      </c>
      <c r="D9" s="107" t="str">
        <f>'1D-Analiza_fin_indicatori'!F91</f>
        <v/>
      </c>
      <c r="E9" s="107" t="str">
        <f>'1D-Analiza_fin_indicatori'!G91</f>
        <v/>
      </c>
      <c r="F9" s="107" t="str">
        <f>'1D-Analiza_fin_indicatori'!H91</f>
        <v/>
      </c>
      <c r="G9" s="107" t="str">
        <f>'1D-Analiza_fin_indicatori'!I91</f>
        <v/>
      </c>
    </row>
    <row r="10" spans="1:7" ht="24" x14ac:dyDescent="0.2">
      <c r="B10" s="95" t="s">
        <v>347</v>
      </c>
      <c r="C10" s="107" t="str">
        <f>'1D-Analiza_fin_indicatori'!E85</f>
        <v/>
      </c>
      <c r="D10" s="107" t="str">
        <f>'1D-Analiza_fin_indicatori'!F85</f>
        <v/>
      </c>
      <c r="E10" s="107" t="str">
        <f>'1D-Analiza_fin_indicatori'!G85</f>
        <v/>
      </c>
      <c r="F10" s="107" t="str">
        <f>'1D-Analiza_fin_indicatori'!H85</f>
        <v/>
      </c>
      <c r="G10" s="107" t="str">
        <f>'1D-Analiza_fin_indicatori'!I85</f>
        <v/>
      </c>
    </row>
    <row r="11" spans="1:7" ht="24" x14ac:dyDescent="0.2">
      <c r="B11" s="95" t="s">
        <v>412</v>
      </c>
      <c r="C11" s="100" t="e">
        <f>'2-ContPP'!E34/'2-ContPP'!D34</f>
        <v>#DIV/0!</v>
      </c>
      <c r="D11" s="100" t="e">
        <f>'2-ContPP'!F34/'2-ContPP'!E34</f>
        <v>#DIV/0!</v>
      </c>
      <c r="E11" s="100" t="e">
        <f>'2-ContPP'!G34/'2-ContPP'!F34</f>
        <v>#DIV/0!</v>
      </c>
      <c r="F11" s="100" t="e">
        <f>'2-ContPP'!H34/'2-ContPP'!G34</f>
        <v>#DIV/0!</v>
      </c>
      <c r="G11" s="100" t="e">
        <f>'2-ContPP'!I34/'2-ContPP'!H34</f>
        <v>#DIV/0!</v>
      </c>
    </row>
    <row r="12" spans="1:7" ht="45" customHeight="1" x14ac:dyDescent="0.2">
      <c r="B12" s="95" t="s">
        <v>413</v>
      </c>
      <c r="C12" s="140" t="str">
        <f>IF(COUNTIF('6- Sustenabilitatea proiectului'!C55:G55,"&lt;0")&gt;0,"nu se verifica sustenabilitatea financiara","se verifica sustenabilitatea financiara")</f>
        <v>se verifica sustenabilitatea financiara</v>
      </c>
      <c r="D12" s="207" t="str">
        <f>IF(COUNTIF('6- Sustenabilitatea proiectului'!D55:G55,"&lt;0")&gt;0,"nu se verifica sustenabilitatea financiara","se verifica sustenabilitatea financiara")</f>
        <v>se verifica sustenabilitatea financiara</v>
      </c>
      <c r="E12" s="207" t="str">
        <f>IF(COUNTIF('6- Sustenabilitatea proiectului'!E55:G55,"&lt;0")&gt;0,"nu se verifica sustenabilitatea financiara","se verifica sustenabilitatea financiara")</f>
        <v>se verifica sustenabilitatea financiara</v>
      </c>
      <c r="F12" s="207" t="str">
        <f>IF(COUNTIF('6- Sustenabilitatea proiectului'!F55:G55,"&lt;0")&gt;0,"nu se verifica sustenabilitatea financiara","se verifica sustenabilitatea financiara")</f>
        <v>se verifica sustenabilitatea financiara</v>
      </c>
      <c r="G12" s="207" t="str">
        <f>IF(COUNTIF('6- Sustenabilitatea proiectului'!G55:G55,"&lt;0")&gt;0,"nu se verifica sustenabilitatea financiara","se verifica sustenabilitatea financiara")</f>
        <v>se verifica sustenabilitatea financiara</v>
      </c>
    </row>
    <row r="15" spans="1:7" x14ac:dyDescent="0.2">
      <c r="C15" s="102"/>
      <c r="D15" s="103"/>
    </row>
    <row r="16" spans="1:7" x14ac:dyDescent="0.2">
      <c r="C16" s="102"/>
      <c r="D16" s="103"/>
    </row>
    <row r="19" spans="3:3" x14ac:dyDescent="0.2">
      <c r="C19" s="101"/>
    </row>
  </sheetData>
  <sheetProtection algorithmName="SHA-512" hashValue="sAAEYaknLGyVhfyD+p135zIllR7epWU7zKeJboqISkEfTKzuHGl8wbHFIXl29XebxvR8UW5pAdTgFZVDu1K90Q==" saltValue="WCZ3p+jKjKVE20lLu13gLg==" spinCount="100000" sheet="1" objects="1" scenarios="1"/>
  <conditionalFormatting sqref="C12">
    <cfRule type="cellIs" dxfId="0" priority="1" operator="equal">
      <formula>"nu se verifica sustenabilitatea financiara"</formula>
    </cfRule>
  </conditionalFormatting>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1-Bilant</vt:lpstr>
      <vt:lpstr>2-ContPP</vt:lpstr>
      <vt:lpstr>1C-Analiza_fin_extinsa</vt:lpstr>
      <vt:lpstr>1D-Analiza_fin_indicatori</vt:lpstr>
      <vt:lpstr>3-Intreprindere_in_dificultate</vt:lpstr>
      <vt:lpstr>4- Bugetul Proiectului</vt:lpstr>
      <vt:lpstr>6- Sustenabilitatea proiectului</vt:lpstr>
      <vt:lpstr>7- Indicatori</vt:lpstr>
      <vt:lpstr>'4- Bugetul Proiectului'!Print_Area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 Brabete</dc:creator>
  <cp:lastModifiedBy>george guran</cp:lastModifiedBy>
  <cp:lastPrinted>2025-03-21T14:13:54Z</cp:lastPrinted>
  <dcterms:created xsi:type="dcterms:W3CDTF">2015-08-05T10:46:20Z</dcterms:created>
  <dcterms:modified xsi:type="dcterms:W3CDTF">2025-09-22T11:52:23Z</dcterms:modified>
</cp:coreProperties>
</file>